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https://hauoraaotearoa.sharepoint.com/sites/1001565/Requests/HNZ00202117/"/>
    </mc:Choice>
  </mc:AlternateContent>
  <xr:revisionPtr revIDLastSave="12" documentId="11_7E42E7CC0B60A845EB345C2FE2569FE9A8FD55D6" xr6:coauthVersionLast="47" xr6:coauthVersionMax="47" xr10:uidLastSave="{0BF48A9C-1601-4636-821D-3D5A9489BB0D}"/>
  <bookViews>
    <workbookView xWindow="11865" yWindow="-16320" windowWidth="29040" windowHeight="15720" activeTab="4" xr2:uid="{00000000-000D-0000-FFFF-FFFF00000000}"/>
  </bookViews>
  <sheets>
    <sheet name="Auckland Q.5" sheetId="1" r:id="rId1"/>
    <sheet name="Canterbury Q.5" sheetId="3" r:id="rId2"/>
    <sheet name="CCHV Q.5" sheetId="4" r:id="rId3"/>
    <sheet name="Auckland Q.6" sheetId="2" r:id="rId4"/>
    <sheet name="CCHV Q.6" sheetId="5" r:id="rId5"/>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 i="4" l="1"/>
  <c r="G5" i="4" s="1"/>
  <c r="E2" i="4"/>
  <c r="C2" i="4"/>
  <c r="E4" i="4"/>
  <c r="C4" i="4"/>
  <c r="H4" i="4" s="1"/>
  <c r="H2" i="4" l="1"/>
  <c r="C3" i="4" l="1"/>
  <c r="C5" i="4" s="1"/>
  <c r="E3" i="4"/>
  <c r="E5" i="4" s="1"/>
  <c r="B3" i="4"/>
  <c r="H3" i="4" s="1"/>
  <c r="H5" i="4" s="1"/>
  <c r="B5" i="4" l="1"/>
</calcChain>
</file>

<file path=xl/sharedStrings.xml><?xml version="1.0" encoding="utf-8"?>
<sst xmlns="http://schemas.openxmlformats.org/spreadsheetml/2006/main" count="156" uniqueCount="125">
  <si>
    <t>Total expenditure of Te Toka Tumai Auckland on interpreting and translation services</t>
  </si>
  <si>
    <t>Financial Year ending</t>
  </si>
  <si>
    <t>Total expenditure</t>
  </si>
  <si>
    <t>YTD 31/03/2026</t>
  </si>
  <si>
    <t xml:space="preserve">Please note: </t>
  </si>
  <si>
    <r>
      <t>·</t>
    </r>
    <r>
      <rPr>
        <sz val="11"/>
        <color theme="1"/>
        <rFont val="Times New Roman"/>
        <family val="1"/>
      </rPr>
      <t>       T</t>
    </r>
    <r>
      <rPr>
        <sz val="11"/>
        <color theme="1"/>
        <rFont val="Arial"/>
        <family val="2"/>
      </rPr>
      <t>his data is provisional and used for operational purposes. It has not been through the full quality assurance process that we use before publishing data and therefore is subject to change</t>
    </r>
  </si>
  <si>
    <r>
      <t>·</t>
    </r>
    <r>
      <rPr>
        <sz val="11"/>
        <color theme="1"/>
        <rFont val="Times New Roman"/>
        <family val="1"/>
      </rPr>
      <t xml:space="preserve">       </t>
    </r>
    <r>
      <rPr>
        <sz val="11"/>
        <color theme="1"/>
        <rFont val="Arial"/>
        <family val="2"/>
      </rPr>
      <t xml:space="preserve">Figures are total Hospital &amp; Specialist Services (H&amp;SS), so the Canterbury actual spend includes all hospitals in the district, not just Christchurch Hospital </t>
    </r>
  </si>
  <si>
    <r>
      <t>·</t>
    </r>
    <r>
      <rPr>
        <sz val="11"/>
        <color theme="1"/>
        <rFont val="Times New Roman"/>
        <family val="1"/>
      </rPr>
      <t xml:space="preserve">       </t>
    </r>
    <r>
      <rPr>
        <sz val="11"/>
        <color theme="1"/>
        <rFont val="Arial"/>
        <family val="2"/>
      </rPr>
      <t xml:space="preserve">Information is from the national financial reporting system which only goes back to 2021/22.  </t>
    </r>
  </si>
  <si>
    <r>
      <t>·</t>
    </r>
    <r>
      <rPr>
        <sz val="11"/>
        <color theme="1"/>
        <rFont val="Times New Roman"/>
        <family val="1"/>
      </rPr>
      <t xml:space="preserve">       </t>
    </r>
    <r>
      <rPr>
        <sz val="11"/>
        <color theme="1"/>
        <rFont val="Arial"/>
        <family val="2"/>
      </rPr>
      <t xml:space="preserve">Canterbury’s interpreters spend for 2020/21 incl circa $155k for Covid 19 Isolation Facilities.  </t>
    </r>
  </si>
  <si>
    <r>
      <t>·</t>
    </r>
    <r>
      <rPr>
        <sz val="11"/>
        <color theme="1"/>
        <rFont val="Times New Roman"/>
        <family val="1"/>
      </rPr>
      <t xml:space="preserve">       </t>
    </r>
    <r>
      <rPr>
        <sz val="11"/>
        <color theme="1"/>
        <rFont val="Arial"/>
        <family val="2"/>
      </rPr>
      <t xml:space="preserve">The figures are information as captured as at 20 April 2026.        </t>
    </r>
  </si>
  <si>
    <t xml:space="preserve"> </t>
  </si>
  <si>
    <t>Indicative Spend for Canterbury District on Interpreting and Translation Services – 2021/22 FY to 2025/26 FY (9 months YTD)</t>
  </si>
  <si>
    <t xml:space="preserve">Actual Spend </t>
  </si>
  <si>
    <t xml:space="preserve">2021/2022 </t>
  </si>
  <si>
    <t xml:space="preserve">2022/2023 </t>
  </si>
  <si>
    <t xml:space="preserve">2023/2024 </t>
  </si>
  <si>
    <t xml:space="preserve">2024/2025 </t>
  </si>
  <si>
    <t xml:space="preserve">2025/2026* </t>
  </si>
  <si>
    <t xml:space="preserve">Canterbury District </t>
  </si>
  <si>
    <t>Financial Year</t>
  </si>
  <si>
    <t>Connecting Now NZ</t>
  </si>
  <si>
    <t>Deaf Aotearoa Holdings Limited</t>
  </si>
  <si>
    <t>Decypher</t>
  </si>
  <si>
    <t>Interpreting New Zealand Incorporated</t>
  </si>
  <si>
    <t xml:space="preserve">Interpreting Services Limited - Changed to Interpreting New Zealand Incorporated </t>
  </si>
  <si>
    <t>Straker Translations Limited</t>
  </si>
  <si>
    <t>Grand Total</t>
  </si>
  <si>
    <t>Year 23/24</t>
  </si>
  <si>
    <t xml:space="preserve">No Usage </t>
  </si>
  <si>
    <t>Year 24/25</t>
  </si>
  <si>
    <t xml:space="preserve"> $240.00 </t>
  </si>
  <si>
    <t>Year 25/26</t>
  </si>
  <si>
    <t>Service Type</t>
  </si>
  <si>
    <t>Number of assignments delivered per FY</t>
  </si>
  <si>
    <t>2019-2020</t>
  </si>
  <si>
    <t>2020-2021</t>
  </si>
  <si>
    <t>2021-2022</t>
  </si>
  <si>
    <t>2022-2023</t>
  </si>
  <si>
    <t>2023-2024</t>
  </si>
  <si>
    <t>2024-2025</t>
  </si>
  <si>
    <t>2025-2026</t>
  </si>
  <si>
    <t>APC - Appointment Confirmation</t>
  </si>
  <si>
    <t>TA - Telephone Assignment</t>
  </si>
  <si>
    <t>SINT - On Site Interpreting</t>
  </si>
  <si>
    <t>TINT - Telephone Interpreting</t>
  </si>
  <si>
    <t>VINT - Video Interpreting</t>
  </si>
  <si>
    <t>Language Data Breakdown</t>
  </si>
  <si>
    <t>Language</t>
  </si>
  <si>
    <t>Connecting Now</t>
  </si>
  <si>
    <t>Interpreting NZ</t>
  </si>
  <si>
    <t>Amharic</t>
  </si>
  <si>
    <t>Arabic</t>
  </si>
  <si>
    <t>Assyrian</t>
  </si>
  <si>
    <t>Bangala</t>
  </si>
  <si>
    <t>Bengali</t>
  </si>
  <si>
    <t>Bisaya</t>
  </si>
  <si>
    <t>Bislama</t>
  </si>
  <si>
    <t>Burmese</t>
  </si>
  <si>
    <t>Cambodian (Khmer)</t>
  </si>
  <si>
    <t>Cantonese</t>
  </si>
  <si>
    <t>Chin Hakha</t>
  </si>
  <si>
    <t>Cook Island Maori</t>
  </si>
  <si>
    <t>Croatian</t>
  </si>
  <si>
    <t>Dari</t>
  </si>
  <si>
    <t>Dinka</t>
  </si>
  <si>
    <t>Fijian</t>
  </si>
  <si>
    <t>Filipino (Tagalog)</t>
  </si>
  <si>
    <t>French</t>
  </si>
  <si>
    <t>German</t>
  </si>
  <si>
    <t>Greek</t>
  </si>
  <si>
    <t>Gujarati</t>
  </si>
  <si>
    <t>Hebrew</t>
  </si>
  <si>
    <t>Hindi</t>
  </si>
  <si>
    <t>Hokkien</t>
  </si>
  <si>
    <t>Hungarian</t>
  </si>
  <si>
    <t>Indonesian</t>
  </si>
  <si>
    <t>Italian</t>
  </si>
  <si>
    <t>Japanese</t>
  </si>
  <si>
    <t>Karen</t>
  </si>
  <si>
    <t>Karenni (Kayah)</t>
  </si>
  <si>
    <t>Kiribati</t>
  </si>
  <si>
    <t>Korean</t>
  </si>
  <si>
    <t>Kurdish</t>
  </si>
  <si>
    <t>Lao</t>
  </si>
  <si>
    <t>Malay</t>
  </si>
  <si>
    <t>Mandarin</t>
  </si>
  <si>
    <t>Maori</t>
  </si>
  <si>
    <t>Nepali</t>
  </si>
  <si>
    <t>Oromo</t>
  </si>
  <si>
    <t>Pashto (Pushto)</t>
  </si>
  <si>
    <t>Persian (Farsi)</t>
  </si>
  <si>
    <t>Polish</t>
  </si>
  <si>
    <t>Portuguese</t>
  </si>
  <si>
    <t>Punjabi</t>
  </si>
  <si>
    <t>Rohingya</t>
  </si>
  <si>
    <t>Russian</t>
  </si>
  <si>
    <t>Samoan</t>
  </si>
  <si>
    <t>Serbian</t>
  </si>
  <si>
    <t>Sign language</t>
  </si>
  <si>
    <t>Sinhalese</t>
  </si>
  <si>
    <t>Slovak</t>
  </si>
  <si>
    <t>Somali</t>
  </si>
  <si>
    <t>Spanish</t>
  </si>
  <si>
    <t>Sudanese Arabic</t>
  </si>
  <si>
    <t>Swahili</t>
  </si>
  <si>
    <t>Tagalog</t>
  </si>
  <si>
    <t>Tamil</t>
  </si>
  <si>
    <t>Telugu</t>
  </si>
  <si>
    <t>Teochew </t>
  </si>
  <si>
    <t>Thai</t>
  </si>
  <si>
    <t>Tigrinya</t>
  </si>
  <si>
    <t>Tokeluan</t>
  </si>
  <si>
    <t>Tongan</t>
  </si>
  <si>
    <t>Turkish</t>
  </si>
  <si>
    <t>Tuvaluan</t>
  </si>
  <si>
    <t>Ukrainian</t>
  </si>
  <si>
    <t>Urdu</t>
  </si>
  <si>
    <t>Vietnamese</t>
  </si>
  <si>
    <t>Zomi/Tedim</t>
  </si>
  <si>
    <t>Service method (Supplied by Vendor) Breakdown</t>
  </si>
  <si>
    <t>By Service Method (Supplied by Vendor)</t>
  </si>
  <si>
    <t>Telephone</t>
  </si>
  <si>
    <t>Video</t>
  </si>
  <si>
    <t>-</t>
  </si>
  <si>
    <t>Onsite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</si>
</sst>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6" formatCode="&quot;$&quot;#,##0;[Red]\-&quot;$&quot;#,##0"/>
    <numFmt numFmtId="8" formatCode="&quot;$&quot;#,##0.00;[Red]\-&quot;$&quot;#,##0.00"/>
  </numFmts>
  <fonts count="10" x14ac:knownFonts="1">
    <font>
      <sz val="11"/>
      <color theme="1"/>
      <name val="Arial"/>
      <family val="2"/>
    </font>
    <font>
      <sz val="11"/>
      <color theme="1"/>
      <name val="Arial"/>
      <family val="2"/>
    </font>
    <font>
      <b/>
      <sz val="11"/>
      <color theme="1"/>
      <name val="Arial"/>
      <family val="2"/>
    </font>
    <font>
      <sz val="11"/>
      <color theme="1"/>
      <name val="Aptos"/>
      <family val="2"/>
    </font>
    <font>
      <sz val="12"/>
      <color theme="1"/>
      <name val="Arial"/>
      <family val="2"/>
    </font>
    <font>
      <sz val="11"/>
      <color theme="1"/>
      <name val="Symbol"/>
      <family val="1"/>
      <charset val="2"/>
    </font>
    <font>
      <sz val="11"/>
      <color theme="1"/>
      <name val="Times New Roman"/>
      <family val="1"/>
    </font>
    <font>
      <sz val="11"/>
      <color rgb="FF000000"/>
      <name val="Arial"/>
      <family val="2"/>
    </font>
    <font>
      <i/>
      <sz val="11"/>
      <color theme="1"/>
      <name val="Arial"/>
      <family val="2"/>
    </font>
    <font>
      <sz val="11"/>
      <name val="Arial"/>
      <family val="2"/>
    </font>
  </fonts>
  <fills count="3">
    <fill>
      <patternFill patternType="none"/>
    </fill>
    <fill>
      <patternFill patternType="gray125"/>
    </fill>
    <fill>
      <patternFill patternType="solid">
        <fgColor theme="2"/>
        <bgColor indexed="64"/>
      </patternFill>
    </fill>
  </fills>
  <borders count="12">
    <border>
      <left/>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diagonal/>
    </border>
    <border>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
      <left style="medium">
        <color indexed="64"/>
      </left>
      <right style="medium">
        <color indexed="64"/>
      </right>
      <top/>
      <bottom style="medium">
        <color rgb="FF000000"/>
      </bottom>
      <diagonal/>
    </border>
    <border>
      <left style="medium">
        <color indexed="64"/>
      </left>
      <right/>
      <top/>
      <bottom style="medium">
        <color indexed="64"/>
      </bottom>
      <diagonal/>
    </border>
  </borders>
  <cellStyleXfs count="1">
    <xf numFmtId="0" fontId="0" fillId="0" borderId="0"/>
  </cellStyleXfs>
  <cellXfs count="53">
    <xf numFmtId="0" fontId="0" fillId="0" borderId="0" xfId="0"/>
    <xf numFmtId="0" fontId="0" fillId="0" borderId="0" xfId="0" applyAlignment="1">
      <alignment vertical="center"/>
    </xf>
    <xf numFmtId="0" fontId="2" fillId="0" borderId="0" xfId="0" applyFont="1" applyAlignment="1">
      <alignment horizontal="left" vertical="top"/>
    </xf>
    <xf numFmtId="0" fontId="0" fillId="0" borderId="0" xfId="0" applyAlignment="1">
      <alignment horizontal="left" vertical="top"/>
    </xf>
    <xf numFmtId="14" fontId="1" fillId="0" borderId="3" xfId="0" applyNumberFormat="1" applyFont="1" applyBorder="1" applyAlignment="1">
      <alignment horizontal="left" vertical="top"/>
    </xf>
    <xf numFmtId="6" fontId="1" fillId="0" borderId="4" xfId="0" applyNumberFormat="1" applyFont="1" applyBorder="1" applyAlignment="1">
      <alignment horizontal="left" vertical="top"/>
    </xf>
    <xf numFmtId="0" fontId="1" fillId="0" borderId="3" xfId="0" applyFont="1" applyBorder="1" applyAlignment="1">
      <alignment horizontal="left" vertical="top"/>
    </xf>
    <xf numFmtId="0" fontId="1" fillId="0" borderId="0" xfId="0" applyFont="1" applyAlignment="1">
      <alignment horizontal="left" vertical="top" wrapText="1"/>
    </xf>
    <xf numFmtId="0" fontId="4" fillId="0" borderId="0" xfId="0" applyFont="1" applyAlignment="1">
      <alignment horizontal="left" vertical="top" wrapText="1"/>
    </xf>
    <xf numFmtId="0" fontId="3" fillId="0" borderId="0" xfId="0" applyFont="1" applyAlignment="1">
      <alignment horizontal="left" vertical="top" wrapText="1"/>
    </xf>
    <xf numFmtId="0" fontId="0" fillId="0" borderId="0" xfId="0" applyAlignment="1">
      <alignment horizontal="left" vertical="top" wrapText="1"/>
    </xf>
    <xf numFmtId="0" fontId="1" fillId="0" borderId="4" xfId="0" applyFont="1" applyBorder="1" applyAlignment="1">
      <alignment horizontal="left" vertical="top" wrapText="1"/>
    </xf>
    <xf numFmtId="0" fontId="1" fillId="0" borderId="3" xfId="0" applyFont="1" applyBorder="1" applyAlignment="1">
      <alignment horizontal="left" vertical="top" wrapText="1"/>
    </xf>
    <xf numFmtId="3" fontId="1" fillId="0" borderId="4" xfId="0" applyNumberFormat="1" applyFont="1" applyBorder="1" applyAlignment="1">
      <alignment horizontal="left" vertical="top" wrapText="1"/>
    </xf>
    <xf numFmtId="0" fontId="5" fillId="0" borderId="0" xfId="0" applyFont="1" applyAlignment="1">
      <alignment horizontal="left" vertical="center" indent="4"/>
    </xf>
    <xf numFmtId="0" fontId="2" fillId="0" borderId="0" xfId="0" applyFont="1" applyAlignment="1">
      <alignment vertical="center"/>
    </xf>
    <xf numFmtId="0" fontId="0" fillId="0" borderId="3" xfId="0" applyBorder="1" applyAlignment="1">
      <alignment vertical="center" wrapText="1"/>
    </xf>
    <xf numFmtId="6" fontId="0" fillId="0" borderId="4" xfId="0" applyNumberFormat="1" applyBorder="1" applyAlignment="1">
      <alignment vertical="center" wrapText="1"/>
    </xf>
    <xf numFmtId="0" fontId="7" fillId="0" borderId="3" xfId="0" applyFont="1" applyBorder="1" applyAlignment="1">
      <alignment horizontal="left" vertical="top" wrapText="1"/>
    </xf>
    <xf numFmtId="8" fontId="7" fillId="0" borderId="4" xfId="0" applyNumberFormat="1" applyFont="1" applyBorder="1" applyAlignment="1">
      <alignment horizontal="left" vertical="top" wrapText="1"/>
    </xf>
    <xf numFmtId="0" fontId="7" fillId="0" borderId="4" xfId="0" applyFont="1" applyBorder="1" applyAlignment="1">
      <alignment horizontal="left" vertical="top" wrapText="1"/>
    </xf>
    <xf numFmtId="8" fontId="9" fillId="0" borderId="4" xfId="0" applyNumberFormat="1" applyFont="1" applyBorder="1" applyAlignment="1">
      <alignment horizontal="left" vertical="top" wrapText="1"/>
    </xf>
    <xf numFmtId="8" fontId="0" fillId="0" borderId="0" xfId="0" applyNumberFormat="1" applyAlignment="1">
      <alignment horizontal="left" vertical="top"/>
    </xf>
    <xf numFmtId="0" fontId="1" fillId="0" borderId="11" xfId="0" applyFont="1" applyBorder="1" applyAlignment="1">
      <alignment horizontal="left" vertical="top" wrapText="1"/>
    </xf>
    <xf numFmtId="0" fontId="2" fillId="0" borderId="0" xfId="0" applyFont="1"/>
    <xf numFmtId="0" fontId="8" fillId="0" borderId="0" xfId="0" applyFont="1" applyAlignment="1">
      <alignment vertical="center" wrapText="1"/>
    </xf>
    <xf numFmtId="0" fontId="0" fillId="0" borderId="0" xfId="0" applyAlignment="1">
      <alignment wrapText="1"/>
    </xf>
    <xf numFmtId="0" fontId="7" fillId="0" borderId="4" xfId="0" applyFont="1" applyBorder="1" applyAlignment="1">
      <alignment vertical="center" wrapText="1"/>
    </xf>
    <xf numFmtId="0" fontId="1" fillId="0" borderId="3" xfId="0" applyFont="1" applyBorder="1" applyAlignment="1">
      <alignment vertical="center" wrapText="1"/>
    </xf>
    <xf numFmtId="0" fontId="1" fillId="0" borderId="4" xfId="0" applyFont="1" applyBorder="1" applyAlignment="1">
      <alignment vertical="center" wrapText="1"/>
    </xf>
    <xf numFmtId="0" fontId="1" fillId="2" borderId="1" xfId="0" applyFont="1" applyFill="1" applyBorder="1" applyAlignment="1">
      <alignment horizontal="left" vertical="top"/>
    </xf>
    <xf numFmtId="0" fontId="1" fillId="2" borderId="2" xfId="0" applyFont="1" applyFill="1" applyBorder="1" applyAlignment="1">
      <alignment horizontal="left" vertical="top"/>
    </xf>
    <xf numFmtId="0" fontId="7" fillId="2" borderId="1" xfId="0" applyFont="1" applyFill="1" applyBorder="1" applyAlignment="1">
      <alignment vertical="center" wrapText="1"/>
    </xf>
    <xf numFmtId="0" fontId="7" fillId="2" borderId="2" xfId="0" applyFont="1" applyFill="1" applyBorder="1" applyAlignment="1">
      <alignment vertical="center" wrapText="1"/>
    </xf>
    <xf numFmtId="0" fontId="7" fillId="2" borderId="1" xfId="0" applyFont="1" applyFill="1" applyBorder="1" applyAlignment="1">
      <alignment horizontal="left" vertical="top" wrapText="1"/>
    </xf>
    <xf numFmtId="0" fontId="7" fillId="2" borderId="2" xfId="0" applyFont="1" applyFill="1" applyBorder="1" applyAlignment="1">
      <alignment horizontal="left" vertical="top" wrapText="1"/>
    </xf>
    <xf numFmtId="0" fontId="1" fillId="2" borderId="1" xfId="0" applyFont="1" applyFill="1" applyBorder="1" applyAlignment="1">
      <alignment horizontal="left" vertical="top" wrapText="1"/>
    </xf>
    <xf numFmtId="0" fontId="1" fillId="2" borderId="4" xfId="0" applyFont="1" applyFill="1" applyBorder="1" applyAlignment="1">
      <alignment horizontal="left" vertical="top" wrapText="1"/>
    </xf>
    <xf numFmtId="0" fontId="3" fillId="2" borderId="3" xfId="0" applyFont="1" applyFill="1" applyBorder="1" applyAlignment="1">
      <alignment horizontal="left" vertical="top" wrapText="1"/>
    </xf>
    <xf numFmtId="0" fontId="7" fillId="2" borderId="4" xfId="0" applyFont="1" applyFill="1" applyBorder="1" applyAlignment="1">
      <alignment horizontal="left" vertical="top" wrapText="1"/>
    </xf>
    <xf numFmtId="0" fontId="1" fillId="2" borderId="6" xfId="0" applyFont="1" applyFill="1" applyBorder="1" applyAlignment="1">
      <alignment horizontal="left" vertical="top" wrapText="1"/>
    </xf>
    <xf numFmtId="0" fontId="1" fillId="2" borderId="5" xfId="0" applyFont="1" applyFill="1" applyBorder="1" applyAlignment="1">
      <alignment horizontal="left" vertical="top" wrapText="1"/>
    </xf>
    <xf numFmtId="0" fontId="1" fillId="2" borderId="2" xfId="0" applyFont="1" applyFill="1" applyBorder="1" applyAlignment="1">
      <alignment horizontal="left" vertical="top" wrapText="1"/>
    </xf>
    <xf numFmtId="0" fontId="7" fillId="0" borderId="9" xfId="0" applyFont="1" applyBorder="1" applyAlignment="1">
      <alignment vertical="center" wrapText="1"/>
    </xf>
    <xf numFmtId="0" fontId="7" fillId="0" borderId="8" xfId="0" applyFont="1" applyBorder="1" applyAlignment="1">
      <alignment vertical="center" wrapText="1"/>
    </xf>
    <xf numFmtId="0" fontId="7" fillId="2" borderId="7" xfId="0" applyFont="1" applyFill="1" applyBorder="1" applyAlignment="1">
      <alignment horizontal="left" vertical="top" wrapText="1"/>
    </xf>
    <xf numFmtId="0" fontId="7" fillId="2" borderId="10" xfId="0" applyFont="1" applyFill="1" applyBorder="1" applyAlignment="1">
      <alignment horizontal="left" vertical="top" wrapText="1"/>
    </xf>
    <xf numFmtId="0" fontId="7" fillId="2" borderId="6" xfId="0" applyFont="1" applyFill="1" applyBorder="1" applyAlignment="1">
      <alignment horizontal="left" vertical="top" wrapText="1"/>
    </xf>
    <xf numFmtId="0" fontId="7" fillId="2" borderId="8" xfId="0" applyFont="1" applyFill="1" applyBorder="1" applyAlignment="1">
      <alignment horizontal="left" vertical="top" wrapText="1"/>
    </xf>
    <xf numFmtId="0" fontId="7" fillId="2" borderId="9" xfId="0" applyFont="1" applyFill="1" applyBorder="1" applyAlignment="1">
      <alignment horizontal="left" vertical="top" wrapText="1"/>
    </xf>
    <xf numFmtId="0" fontId="7" fillId="0" borderId="7" xfId="0" applyFont="1" applyBorder="1" applyAlignment="1">
      <alignment vertical="center" wrapText="1"/>
    </xf>
    <xf numFmtId="0" fontId="7" fillId="0" borderId="10" xfId="0" applyFont="1" applyBorder="1" applyAlignment="1">
      <alignment vertical="center" wrapText="1"/>
    </xf>
    <xf numFmtId="0" fontId="7" fillId="0" borderId="6" xfId="0" applyFont="1" applyBorder="1" applyAlignment="1">
      <alignment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10"/>
  <sheetViews>
    <sheetView zoomScale="90" zoomScaleNormal="90" workbookViewId="0">
      <selection activeCell="A10" sqref="A10"/>
    </sheetView>
  </sheetViews>
  <sheetFormatPr defaultColWidth="8.58203125" defaultRowHeight="14" x14ac:dyDescent="0.3"/>
  <cols>
    <col min="1" max="2" width="20.58203125" style="3" customWidth="1"/>
    <col min="3" max="16384" width="8.58203125" style="3"/>
  </cols>
  <sheetData>
    <row r="1" spans="1:2" x14ac:dyDescent="0.3">
      <c r="A1" s="2" t="s">
        <v>0</v>
      </c>
    </row>
    <row r="2" spans="1:2" ht="14.5" thickBot="1" x14ac:dyDescent="0.35"/>
    <row r="3" spans="1:2" ht="14.5" thickBot="1" x14ac:dyDescent="0.35">
      <c r="A3" s="30" t="s">
        <v>1</v>
      </c>
      <c r="B3" s="31" t="s">
        <v>2</v>
      </c>
    </row>
    <row r="4" spans="1:2" ht="14.5" thickBot="1" x14ac:dyDescent="0.35">
      <c r="A4" s="4">
        <v>44012</v>
      </c>
      <c r="B4" s="5">
        <v>4038846</v>
      </c>
    </row>
    <row r="5" spans="1:2" ht="14.5" thickBot="1" x14ac:dyDescent="0.35">
      <c r="A5" s="4">
        <v>44377</v>
      </c>
      <c r="B5" s="5">
        <v>4328181</v>
      </c>
    </row>
    <row r="6" spans="1:2" ht="14.5" thickBot="1" x14ac:dyDescent="0.35">
      <c r="A6" s="4">
        <v>44742</v>
      </c>
      <c r="B6" s="5">
        <v>3975142</v>
      </c>
    </row>
    <row r="7" spans="1:2" ht="14.5" thickBot="1" x14ac:dyDescent="0.35">
      <c r="A7" s="4">
        <v>45107</v>
      </c>
      <c r="B7" s="5">
        <v>4399839</v>
      </c>
    </row>
    <row r="8" spans="1:2" ht="14.5" thickBot="1" x14ac:dyDescent="0.35">
      <c r="A8" s="4">
        <v>45473</v>
      </c>
      <c r="B8" s="5">
        <v>5060391</v>
      </c>
    </row>
    <row r="9" spans="1:2" ht="14.5" thickBot="1" x14ac:dyDescent="0.35">
      <c r="A9" s="4">
        <v>45838</v>
      </c>
      <c r="B9" s="5">
        <v>5084240</v>
      </c>
    </row>
    <row r="10" spans="1:2" ht="14.5" thickBot="1" x14ac:dyDescent="0.35">
      <c r="A10" s="6" t="s">
        <v>3</v>
      </c>
      <c r="B10" s="5">
        <v>4405689</v>
      </c>
    </row>
  </sheetData>
  <sheetProtection algorithmName="SHA-512" hashValue="WrbuhNbdaE65DAQUujFg1FSDLQ/9kHmZX7BMorKy7etETUqmchx2i09XpHJldC7AeCrHKpWyuPVkDQEBko/z4w==" saltValue="9H5bEsiibNk0vioNs2Xprw==" spinCount="100000" sheet="1" objects="1" scenarios="1"/>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11"/>
  <sheetViews>
    <sheetView workbookViewId="0">
      <selection activeCell="D37" sqref="D37"/>
    </sheetView>
  </sheetViews>
  <sheetFormatPr defaultRowHeight="14" x14ac:dyDescent="0.3"/>
  <cols>
    <col min="1" max="6" width="15.58203125" customWidth="1"/>
  </cols>
  <sheetData>
    <row r="1" spans="1:6" x14ac:dyDescent="0.3">
      <c r="A1" s="1" t="s">
        <v>4</v>
      </c>
    </row>
    <row r="2" spans="1:6" x14ac:dyDescent="0.3">
      <c r="A2" s="14" t="s">
        <v>5</v>
      </c>
    </row>
    <row r="3" spans="1:6" x14ac:dyDescent="0.3">
      <c r="A3" s="14" t="s">
        <v>6</v>
      </c>
    </row>
    <row r="4" spans="1:6" x14ac:dyDescent="0.3">
      <c r="A4" s="14" t="s">
        <v>7</v>
      </c>
    </row>
    <row r="5" spans="1:6" x14ac:dyDescent="0.3">
      <c r="A5" s="14" t="s">
        <v>8</v>
      </c>
    </row>
    <row r="6" spans="1:6" x14ac:dyDescent="0.3">
      <c r="A6" s="14" t="s">
        <v>9</v>
      </c>
    </row>
    <row r="7" spans="1:6" x14ac:dyDescent="0.3">
      <c r="A7" s="1" t="s">
        <v>10</v>
      </c>
    </row>
    <row r="8" spans="1:6" x14ac:dyDescent="0.3">
      <c r="A8" s="15" t="s">
        <v>11</v>
      </c>
    </row>
    <row r="9" spans="1:6" ht="14.5" thickBot="1" x14ac:dyDescent="0.35">
      <c r="A9" s="1"/>
    </row>
    <row r="10" spans="1:6" ht="14.5" thickBot="1" x14ac:dyDescent="0.35">
      <c r="A10" s="32" t="s">
        <v>12</v>
      </c>
      <c r="B10" s="33" t="s">
        <v>13</v>
      </c>
      <c r="C10" s="33" t="s">
        <v>14</v>
      </c>
      <c r="D10" s="33" t="s">
        <v>15</v>
      </c>
      <c r="E10" s="33" t="s">
        <v>16</v>
      </c>
      <c r="F10" s="33" t="s">
        <v>17</v>
      </c>
    </row>
    <row r="11" spans="1:6" ht="28.5" thickBot="1" x14ac:dyDescent="0.35">
      <c r="A11" s="16" t="s">
        <v>18</v>
      </c>
      <c r="B11" s="17">
        <v>742017</v>
      </c>
      <c r="C11" s="17">
        <v>890791</v>
      </c>
      <c r="D11" s="17">
        <v>1066185</v>
      </c>
      <c r="E11" s="17">
        <v>1058387</v>
      </c>
      <c r="F11" s="17">
        <v>966902</v>
      </c>
    </row>
  </sheetData>
  <sheetProtection algorithmName="SHA-512" hashValue="/pWVCgg//7Oxlw4a95DU5PykhxfJPQ1TguXcHipGFFu7Cao32KMPI9ziVt+rw+NyXxyAKlFJcWFaC24/nhMcCA==" saltValue="RLhSqoIze/GJuguj6ztjFQ==" spinCount="100000" sheet="1" objects="1" scenarios="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H12"/>
  <sheetViews>
    <sheetView workbookViewId="0">
      <selection activeCell="C13" sqref="C13"/>
    </sheetView>
  </sheetViews>
  <sheetFormatPr defaultRowHeight="14" x14ac:dyDescent="0.3"/>
  <cols>
    <col min="1" max="8" width="15.58203125" style="3" customWidth="1"/>
  </cols>
  <sheetData>
    <row r="1" spans="1:8" ht="84.5" thickBot="1" x14ac:dyDescent="0.35">
      <c r="A1" s="34" t="s">
        <v>19</v>
      </c>
      <c r="B1" s="35" t="s">
        <v>20</v>
      </c>
      <c r="C1" s="35" t="s">
        <v>21</v>
      </c>
      <c r="D1" s="35" t="s">
        <v>22</v>
      </c>
      <c r="E1" s="35" t="s">
        <v>23</v>
      </c>
      <c r="F1" s="35" t="s">
        <v>24</v>
      </c>
      <c r="G1" s="35" t="s">
        <v>25</v>
      </c>
      <c r="H1" s="35" t="s">
        <v>26</v>
      </c>
    </row>
    <row r="2" spans="1:8" ht="14.5" thickBot="1" x14ac:dyDescent="0.35">
      <c r="A2" s="18" t="s">
        <v>27</v>
      </c>
      <c r="B2" s="19">
        <v>37077.425000000003</v>
      </c>
      <c r="C2" s="19">
        <f>39779.65+10203.79</f>
        <v>49983.44</v>
      </c>
      <c r="D2" s="20" t="s">
        <v>28</v>
      </c>
      <c r="E2" s="19">
        <f>1147350.96+135238.92</f>
        <v>1282589.8799999999</v>
      </c>
      <c r="F2" s="20" t="s">
        <v>28</v>
      </c>
      <c r="G2" s="19">
        <f>303.32+209846.4</f>
        <v>210149.72</v>
      </c>
      <c r="H2" s="19">
        <f>SUM(B2:G2)</f>
        <v>1579800.4649999999</v>
      </c>
    </row>
    <row r="3" spans="1:8" ht="14.5" thickBot="1" x14ac:dyDescent="0.35">
      <c r="A3" s="18" t="s">
        <v>29</v>
      </c>
      <c r="B3" s="21">
        <f>37077.425-7020.25</f>
        <v>30057.175000000003</v>
      </c>
      <c r="C3" s="19">
        <f>45380.74+19331.74</f>
        <v>64712.479999999996</v>
      </c>
      <c r="D3" s="20" t="s">
        <v>30</v>
      </c>
      <c r="E3" s="19">
        <f>1280915.39+171908.02</f>
        <v>1452823.41</v>
      </c>
      <c r="F3" s="19">
        <v>370.8</v>
      </c>
      <c r="G3" s="20">
        <v>237318.84</v>
      </c>
      <c r="H3" s="19">
        <f>SUM(B3:G3)</f>
        <v>1785282.7050000001</v>
      </c>
    </row>
    <row r="4" spans="1:8" ht="14.5" thickBot="1" x14ac:dyDescent="0.35">
      <c r="A4" s="18" t="s">
        <v>31</v>
      </c>
      <c r="B4" s="19">
        <v>28808</v>
      </c>
      <c r="C4" s="19">
        <f>30553.25+27327.2</f>
        <v>57880.45</v>
      </c>
      <c r="D4" s="20" t="s">
        <v>28</v>
      </c>
      <c r="E4" s="19">
        <f>913065.57+114726.58</f>
        <v>1027792.1499999999</v>
      </c>
      <c r="F4" s="20" t="s">
        <v>28</v>
      </c>
      <c r="G4" s="20">
        <v>205343.43</v>
      </c>
      <c r="H4" s="19">
        <f>SUM(B4:G4)</f>
        <v>1319824.0299999998</v>
      </c>
    </row>
    <row r="5" spans="1:8" ht="14.5" thickBot="1" x14ac:dyDescent="0.35">
      <c r="A5" s="18" t="s">
        <v>26</v>
      </c>
      <c r="B5" s="19">
        <f>SUM(B2:B4)</f>
        <v>95942.6</v>
      </c>
      <c r="C5" s="19">
        <f>SUM(C2:C4)</f>
        <v>172576.37</v>
      </c>
      <c r="D5" s="19">
        <v>240</v>
      </c>
      <c r="E5" s="19">
        <f>SUM(E2:E4)</f>
        <v>3763205.44</v>
      </c>
      <c r="F5" s="19">
        <v>370.8</v>
      </c>
      <c r="G5" s="19">
        <f>SUM(G2:G4)</f>
        <v>652811.99</v>
      </c>
      <c r="H5" s="19">
        <f>SUM(H2:H4)</f>
        <v>4684907.1999999993</v>
      </c>
    </row>
    <row r="6" spans="1:8" x14ac:dyDescent="0.3">
      <c r="B6" s="22"/>
    </row>
    <row r="8" spans="1:8" x14ac:dyDescent="0.3">
      <c r="E8" s="3" t="s">
        <v>10</v>
      </c>
    </row>
    <row r="12" spans="1:8" x14ac:dyDescent="0.3">
      <c r="D12" s="3" t="s">
        <v>10</v>
      </c>
    </row>
  </sheetData>
  <sheetProtection algorithmName="SHA-512" hashValue="vXJS0APvkw2+AcNOhvAIVKrm8CVvONCSukYMN4hM3OzKTbsnYH7smNaHDPjRvJCWiDL1AHFtPrxleHsjM3o2Uw==" saltValue="sfku8HkaLiuqCUyMzEw7kQ==" spinCount="100000" sheet="1" objects="1" scenarios="1"/>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8"/>
  <sheetViews>
    <sheetView workbookViewId="0">
      <selection activeCell="E16" sqref="E16"/>
    </sheetView>
  </sheetViews>
  <sheetFormatPr defaultColWidth="15.58203125" defaultRowHeight="14" x14ac:dyDescent="0.3"/>
  <cols>
    <col min="1" max="16384" width="15.58203125" style="10"/>
  </cols>
  <sheetData>
    <row r="1" spans="1:9" ht="14.5" thickBot="1" x14ac:dyDescent="0.35">
      <c r="A1" s="36" t="s">
        <v>32</v>
      </c>
      <c r="B1" s="40" t="s">
        <v>33</v>
      </c>
      <c r="C1" s="41"/>
      <c r="D1" s="41"/>
      <c r="E1" s="41"/>
      <c r="F1" s="41"/>
      <c r="G1" s="41"/>
      <c r="H1" s="42"/>
      <c r="I1" s="7"/>
    </row>
    <row r="2" spans="1:9" ht="16" thickBot="1" x14ac:dyDescent="0.35">
      <c r="A2" s="38"/>
      <c r="B2" s="37" t="s">
        <v>34</v>
      </c>
      <c r="C2" s="37" t="s">
        <v>35</v>
      </c>
      <c r="D2" s="37" t="s">
        <v>36</v>
      </c>
      <c r="E2" s="37" t="s">
        <v>37</v>
      </c>
      <c r="F2" s="37" t="s">
        <v>38</v>
      </c>
      <c r="G2" s="37" t="s">
        <v>39</v>
      </c>
      <c r="H2" s="37" t="s">
        <v>40</v>
      </c>
      <c r="I2" s="8"/>
    </row>
    <row r="3" spans="1:9" ht="42.5" thickBot="1" x14ac:dyDescent="0.35">
      <c r="A3" s="12" t="s">
        <v>41</v>
      </c>
      <c r="B3" s="13">
        <v>38123</v>
      </c>
      <c r="C3" s="13">
        <v>33177</v>
      </c>
      <c r="D3" s="13">
        <v>34630</v>
      </c>
      <c r="E3" s="13">
        <v>35334</v>
      </c>
      <c r="F3" s="13">
        <v>38703</v>
      </c>
      <c r="G3" s="13">
        <v>39608</v>
      </c>
      <c r="H3" s="13">
        <v>43071</v>
      </c>
      <c r="I3" s="8"/>
    </row>
    <row r="4" spans="1:9" ht="28.5" thickBot="1" x14ac:dyDescent="0.35">
      <c r="A4" s="12" t="s">
        <v>42</v>
      </c>
      <c r="B4" s="11">
        <v>863</v>
      </c>
      <c r="C4" s="13">
        <v>1979</v>
      </c>
      <c r="D4" s="13">
        <v>1891</v>
      </c>
      <c r="E4" s="13">
        <v>1654</v>
      </c>
      <c r="F4" s="13">
        <v>1952</v>
      </c>
      <c r="G4" s="13">
        <v>2782</v>
      </c>
      <c r="H4" s="13">
        <v>3402</v>
      </c>
      <c r="I4" s="8"/>
    </row>
    <row r="5" spans="1:9" ht="28.5" thickBot="1" x14ac:dyDescent="0.35">
      <c r="A5" s="12" t="s">
        <v>43</v>
      </c>
      <c r="B5" s="13">
        <v>48983</v>
      </c>
      <c r="C5" s="13">
        <v>36696</v>
      </c>
      <c r="D5" s="13">
        <v>34482</v>
      </c>
      <c r="E5" s="13">
        <v>38289</v>
      </c>
      <c r="F5" s="13">
        <v>44217</v>
      </c>
      <c r="G5" s="13">
        <v>46869</v>
      </c>
      <c r="H5" s="13">
        <v>50982</v>
      </c>
      <c r="I5" s="8"/>
    </row>
    <row r="6" spans="1:9" ht="28.5" thickBot="1" x14ac:dyDescent="0.35">
      <c r="A6" s="12" t="s">
        <v>44</v>
      </c>
      <c r="B6" s="13">
        <v>4813</v>
      </c>
      <c r="C6" s="13">
        <v>19181</v>
      </c>
      <c r="D6" s="13">
        <v>20121</v>
      </c>
      <c r="E6" s="13">
        <v>17983</v>
      </c>
      <c r="F6" s="13">
        <v>17675</v>
      </c>
      <c r="G6" s="13">
        <v>19478</v>
      </c>
      <c r="H6" s="13">
        <v>20612</v>
      </c>
      <c r="I6" s="8"/>
    </row>
    <row r="7" spans="1:9" ht="28.5" thickBot="1" x14ac:dyDescent="0.35">
      <c r="A7" s="12" t="s">
        <v>45</v>
      </c>
      <c r="B7" s="11">
        <v>0</v>
      </c>
      <c r="C7" s="11">
        <v>0</v>
      </c>
      <c r="D7" s="11">
        <v>0</v>
      </c>
      <c r="E7" s="11">
        <v>56</v>
      </c>
      <c r="F7" s="11">
        <v>126</v>
      </c>
      <c r="G7" s="11">
        <v>156</v>
      </c>
      <c r="H7" s="11">
        <v>202</v>
      </c>
      <c r="I7" s="8"/>
    </row>
    <row r="8" spans="1:9" ht="14.5" x14ac:dyDescent="0.3">
      <c r="A8" s="9"/>
      <c r="B8" s="9"/>
      <c r="C8" s="9"/>
      <c r="D8" s="9"/>
      <c r="E8" s="9"/>
      <c r="F8" s="9"/>
      <c r="G8" s="9"/>
      <c r="H8" s="9"/>
      <c r="I8" s="9"/>
    </row>
  </sheetData>
  <sheetProtection algorithmName="SHA-512" hashValue="EDCPd0uaC/yZIbARDTzoHfFbOsqax/KhWrAM1HlU4/jvmzmTeQRtdiHZPxsBixqf0qfQ2kxG9Nx51JQ7oD1sIA==" saltValue="0BCTDeuHqxF5RdUCfqEwhg==" spinCount="100000" sheet="1" objects="1" scenarios="1"/>
  <mergeCells count="1">
    <mergeCell ref="B1:H1"/>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K82"/>
  <sheetViews>
    <sheetView tabSelected="1" workbookViewId="0">
      <selection activeCell="J19" sqref="J19"/>
    </sheetView>
  </sheetViews>
  <sheetFormatPr defaultColWidth="15.58203125" defaultRowHeight="14" x14ac:dyDescent="0.3"/>
  <cols>
    <col min="1" max="16384" width="15.58203125" style="10"/>
  </cols>
  <sheetData>
    <row r="1" spans="1:11" s="3" customFormat="1" x14ac:dyDescent="0.3">
      <c r="A1" s="2" t="s">
        <v>46</v>
      </c>
    </row>
    <row r="2" spans="1:11" ht="14.5" thickBot="1" x14ac:dyDescent="0.35"/>
    <row r="3" spans="1:11" ht="14.5" thickBot="1" x14ac:dyDescent="0.35">
      <c r="A3" s="45" t="s">
        <v>47</v>
      </c>
      <c r="B3" s="47">
        <v>2022</v>
      </c>
      <c r="C3" s="48"/>
      <c r="D3" s="49">
        <v>2023</v>
      </c>
      <c r="E3" s="48"/>
      <c r="F3" s="49">
        <v>2024</v>
      </c>
      <c r="G3" s="48"/>
      <c r="H3" s="49">
        <v>2025</v>
      </c>
      <c r="I3" s="48"/>
      <c r="J3" s="49">
        <v>2026</v>
      </c>
      <c r="K3" s="48"/>
    </row>
    <row r="4" spans="1:11" ht="14.5" thickBot="1" x14ac:dyDescent="0.35">
      <c r="A4" s="46"/>
      <c r="B4" s="39" t="s">
        <v>48</v>
      </c>
      <c r="C4" s="39" t="s">
        <v>49</v>
      </c>
      <c r="D4" s="39" t="s">
        <v>48</v>
      </c>
      <c r="E4" s="39" t="s">
        <v>49</v>
      </c>
      <c r="F4" s="39" t="s">
        <v>48</v>
      </c>
      <c r="G4" s="39" t="s">
        <v>49</v>
      </c>
      <c r="H4" s="39" t="s">
        <v>48</v>
      </c>
      <c r="I4" s="39" t="s">
        <v>49</v>
      </c>
      <c r="J4" s="39" t="s">
        <v>48</v>
      </c>
      <c r="K4" s="39" t="s">
        <v>49</v>
      </c>
    </row>
    <row r="5" spans="1:11" ht="14.5" thickBot="1" x14ac:dyDescent="0.35">
      <c r="A5" s="23" t="s">
        <v>50</v>
      </c>
      <c r="B5" s="12">
        <v>1</v>
      </c>
      <c r="C5" s="20">
        <v>28</v>
      </c>
      <c r="D5" s="11">
        <v>1</v>
      </c>
      <c r="E5" s="20">
        <v>46</v>
      </c>
      <c r="F5" s="11">
        <v>17</v>
      </c>
      <c r="G5" s="20">
        <v>95</v>
      </c>
      <c r="H5" s="11">
        <v>17</v>
      </c>
      <c r="I5" s="20">
        <v>129</v>
      </c>
      <c r="J5" s="11">
        <v>1</v>
      </c>
      <c r="K5" s="20">
        <v>40</v>
      </c>
    </row>
    <row r="6" spans="1:11" ht="14.5" thickBot="1" x14ac:dyDescent="0.35">
      <c r="A6" s="23" t="s">
        <v>51</v>
      </c>
      <c r="B6" s="12">
        <v>72</v>
      </c>
      <c r="C6" s="20">
        <v>346</v>
      </c>
      <c r="D6" s="11">
        <v>124</v>
      </c>
      <c r="E6" s="20">
        <v>798</v>
      </c>
      <c r="F6" s="11">
        <v>73</v>
      </c>
      <c r="G6" s="20">
        <v>962</v>
      </c>
      <c r="H6" s="11">
        <v>77</v>
      </c>
      <c r="I6" s="20">
        <v>1000</v>
      </c>
      <c r="J6" s="11">
        <v>42</v>
      </c>
      <c r="K6" s="20">
        <v>231</v>
      </c>
    </row>
    <row r="7" spans="1:11" ht="14.5" thickBot="1" x14ac:dyDescent="0.35">
      <c r="A7" s="23" t="s">
        <v>52</v>
      </c>
      <c r="B7" s="12">
        <v>4</v>
      </c>
      <c r="C7" s="20">
        <v>96</v>
      </c>
      <c r="D7" s="11">
        <v>17</v>
      </c>
      <c r="E7" s="20">
        <v>183</v>
      </c>
      <c r="F7" s="11">
        <v>3</v>
      </c>
      <c r="G7" s="20">
        <v>195</v>
      </c>
      <c r="H7" s="11">
        <v>6</v>
      </c>
      <c r="I7" s="20">
        <v>173</v>
      </c>
      <c r="J7" s="11">
        <v>7</v>
      </c>
      <c r="K7" s="20">
        <v>24</v>
      </c>
    </row>
    <row r="8" spans="1:11" ht="14.5" thickBot="1" x14ac:dyDescent="0.35">
      <c r="A8" s="23" t="s">
        <v>53</v>
      </c>
      <c r="B8" s="12"/>
      <c r="C8" s="20">
        <v>1</v>
      </c>
      <c r="D8" s="11"/>
      <c r="E8" s="20">
        <v>3</v>
      </c>
      <c r="F8" s="11"/>
      <c r="G8" s="20">
        <v>19</v>
      </c>
      <c r="H8" s="11"/>
      <c r="I8" s="20">
        <v>40</v>
      </c>
      <c r="J8" s="11"/>
      <c r="K8" s="20">
        <v>8</v>
      </c>
    </row>
    <row r="9" spans="1:11" ht="14.5" thickBot="1" x14ac:dyDescent="0.35">
      <c r="A9" s="23" t="s">
        <v>54</v>
      </c>
      <c r="B9" s="12"/>
      <c r="C9" s="20"/>
      <c r="D9" s="11"/>
      <c r="E9" s="20"/>
      <c r="F9" s="11">
        <v>4</v>
      </c>
      <c r="G9" s="20"/>
      <c r="H9" s="11">
        <v>7</v>
      </c>
      <c r="I9" s="20"/>
      <c r="J9" s="11"/>
      <c r="K9" s="20"/>
    </row>
    <row r="10" spans="1:11" ht="14.5" thickBot="1" x14ac:dyDescent="0.35">
      <c r="A10" s="23" t="s">
        <v>55</v>
      </c>
      <c r="B10" s="12"/>
      <c r="C10" s="20"/>
      <c r="D10" s="11">
        <v>1</v>
      </c>
      <c r="E10" s="20"/>
      <c r="F10" s="11"/>
      <c r="G10" s="20"/>
      <c r="H10" s="11"/>
      <c r="I10" s="20"/>
      <c r="J10" s="11">
        <v>2</v>
      </c>
      <c r="K10" s="20"/>
    </row>
    <row r="11" spans="1:11" ht="14.5" thickBot="1" x14ac:dyDescent="0.35">
      <c r="A11" s="23" t="s">
        <v>56</v>
      </c>
      <c r="B11" s="12"/>
      <c r="C11" s="20"/>
      <c r="D11" s="11">
        <v>6</v>
      </c>
      <c r="E11" s="20"/>
      <c r="F11" s="11"/>
      <c r="G11" s="20"/>
      <c r="H11" s="11"/>
      <c r="I11" s="20"/>
      <c r="J11" s="11"/>
      <c r="K11" s="20"/>
    </row>
    <row r="12" spans="1:11" ht="14.5" thickBot="1" x14ac:dyDescent="0.35">
      <c r="A12" s="23" t="s">
        <v>57</v>
      </c>
      <c r="B12" s="12">
        <v>18</v>
      </c>
      <c r="C12" s="20">
        <v>155</v>
      </c>
      <c r="D12" s="11">
        <v>19</v>
      </c>
      <c r="E12" s="20">
        <v>221</v>
      </c>
      <c r="F12" s="11">
        <v>38</v>
      </c>
      <c r="G12" s="20">
        <v>307</v>
      </c>
      <c r="H12" s="11">
        <v>22</v>
      </c>
      <c r="I12" s="20">
        <v>265</v>
      </c>
      <c r="J12" s="11">
        <v>9</v>
      </c>
      <c r="K12" s="20">
        <v>47</v>
      </c>
    </row>
    <row r="13" spans="1:11" ht="28.5" thickBot="1" x14ac:dyDescent="0.35">
      <c r="A13" s="23" t="s">
        <v>58</v>
      </c>
      <c r="B13" s="12">
        <v>21</v>
      </c>
      <c r="C13" s="20">
        <v>113</v>
      </c>
      <c r="D13" s="11">
        <v>20</v>
      </c>
      <c r="E13" s="20">
        <v>213</v>
      </c>
      <c r="F13" s="11">
        <v>18</v>
      </c>
      <c r="G13" s="20">
        <v>307</v>
      </c>
      <c r="H13" s="11">
        <v>21</v>
      </c>
      <c r="I13" s="20">
        <v>331</v>
      </c>
      <c r="J13" s="11">
        <v>4</v>
      </c>
      <c r="K13" s="20">
        <v>64</v>
      </c>
    </row>
    <row r="14" spans="1:11" ht="14.5" thickBot="1" x14ac:dyDescent="0.35">
      <c r="A14" s="23" t="s">
        <v>59</v>
      </c>
      <c r="B14" s="12">
        <v>52</v>
      </c>
      <c r="C14" s="20">
        <v>469</v>
      </c>
      <c r="D14" s="11">
        <v>78</v>
      </c>
      <c r="E14" s="20">
        <v>701</v>
      </c>
      <c r="F14" s="11">
        <v>58</v>
      </c>
      <c r="G14" s="20">
        <v>890</v>
      </c>
      <c r="H14" s="11">
        <v>41</v>
      </c>
      <c r="I14" s="20">
        <v>728</v>
      </c>
      <c r="J14" s="11">
        <v>12</v>
      </c>
      <c r="K14" s="20">
        <v>206</v>
      </c>
    </row>
    <row r="15" spans="1:11" ht="14.5" thickBot="1" x14ac:dyDescent="0.35">
      <c r="A15" s="23" t="s">
        <v>60</v>
      </c>
      <c r="B15" s="12"/>
      <c r="C15" s="20">
        <v>18</v>
      </c>
      <c r="D15" s="11"/>
      <c r="E15" s="20">
        <v>1</v>
      </c>
      <c r="F15" s="11"/>
      <c r="G15" s="20">
        <v>34</v>
      </c>
      <c r="H15" s="11">
        <v>3</v>
      </c>
      <c r="I15" s="20">
        <v>61</v>
      </c>
      <c r="J15" s="11">
        <v>1</v>
      </c>
      <c r="K15" s="20">
        <v>13</v>
      </c>
    </row>
    <row r="16" spans="1:11" ht="14.5" thickBot="1" x14ac:dyDescent="0.35">
      <c r="A16" s="23" t="s">
        <v>61</v>
      </c>
      <c r="B16" s="12"/>
      <c r="C16" s="20">
        <v>2</v>
      </c>
      <c r="D16" s="11"/>
      <c r="E16" s="20">
        <v>2</v>
      </c>
      <c r="F16" s="11">
        <v>1</v>
      </c>
      <c r="G16" s="20">
        <v>3</v>
      </c>
      <c r="H16" s="11">
        <v>2</v>
      </c>
      <c r="I16" s="20">
        <v>4</v>
      </c>
      <c r="J16" s="11"/>
      <c r="K16" s="20"/>
    </row>
    <row r="17" spans="1:11" ht="14.5" thickBot="1" x14ac:dyDescent="0.35">
      <c r="A17" s="23" t="s">
        <v>62</v>
      </c>
      <c r="B17" s="12">
        <v>1</v>
      </c>
      <c r="C17" s="20">
        <v>2</v>
      </c>
      <c r="D17" s="11"/>
      <c r="E17" s="20"/>
      <c r="F17" s="11"/>
      <c r="G17" s="20">
        <v>1</v>
      </c>
      <c r="H17" s="11"/>
      <c r="I17" s="20">
        <v>2</v>
      </c>
      <c r="J17" s="11"/>
      <c r="K17" s="20"/>
    </row>
    <row r="18" spans="1:11" ht="14.5" thickBot="1" x14ac:dyDescent="0.35">
      <c r="A18" s="23" t="s">
        <v>63</v>
      </c>
      <c r="B18" s="12"/>
      <c r="C18" s="20">
        <v>26</v>
      </c>
      <c r="D18" s="11"/>
      <c r="E18" s="20">
        <v>10</v>
      </c>
      <c r="F18" s="11">
        <v>3</v>
      </c>
      <c r="G18" s="20">
        <v>20</v>
      </c>
      <c r="H18" s="11">
        <v>4</v>
      </c>
      <c r="I18" s="20">
        <v>46</v>
      </c>
      <c r="J18" s="11">
        <v>10</v>
      </c>
      <c r="K18" s="20">
        <v>11</v>
      </c>
    </row>
    <row r="19" spans="1:11" ht="14.5" thickBot="1" x14ac:dyDescent="0.35">
      <c r="A19" s="23" t="s">
        <v>64</v>
      </c>
      <c r="B19" s="12"/>
      <c r="C19" s="20"/>
      <c r="D19" s="11"/>
      <c r="E19" s="20"/>
      <c r="F19" s="11"/>
      <c r="G19" s="20"/>
      <c r="H19" s="11">
        <v>2</v>
      </c>
      <c r="I19" s="20"/>
      <c r="J19" s="11"/>
      <c r="K19" s="20"/>
    </row>
    <row r="20" spans="1:11" ht="14.5" thickBot="1" x14ac:dyDescent="0.35">
      <c r="A20" s="23" t="s">
        <v>65</v>
      </c>
      <c r="B20" s="12"/>
      <c r="C20" s="20">
        <v>1</v>
      </c>
      <c r="D20" s="11">
        <v>2</v>
      </c>
      <c r="E20" s="20"/>
      <c r="F20" s="11">
        <v>3</v>
      </c>
      <c r="G20" s="20">
        <v>2</v>
      </c>
      <c r="H20" s="11"/>
      <c r="I20" s="20">
        <v>2</v>
      </c>
      <c r="J20" s="11"/>
      <c r="K20" s="20"/>
    </row>
    <row r="21" spans="1:11" ht="14.5" thickBot="1" x14ac:dyDescent="0.35">
      <c r="A21" s="23" t="s">
        <v>66</v>
      </c>
      <c r="B21" s="12">
        <v>2</v>
      </c>
      <c r="C21" s="20"/>
      <c r="D21" s="11">
        <v>14</v>
      </c>
      <c r="E21" s="20"/>
      <c r="F21" s="11">
        <v>12</v>
      </c>
      <c r="G21" s="20"/>
      <c r="H21" s="11">
        <v>12</v>
      </c>
      <c r="I21" s="20"/>
      <c r="J21" s="11">
        <v>2</v>
      </c>
      <c r="K21" s="20"/>
    </row>
    <row r="22" spans="1:11" ht="14.5" thickBot="1" x14ac:dyDescent="0.35">
      <c r="A22" s="23" t="s">
        <v>67</v>
      </c>
      <c r="B22" s="12">
        <v>2</v>
      </c>
      <c r="C22" s="20">
        <v>9</v>
      </c>
      <c r="D22" s="11">
        <v>1</v>
      </c>
      <c r="E22" s="20">
        <v>6</v>
      </c>
      <c r="F22" s="11"/>
      <c r="G22" s="20">
        <v>5</v>
      </c>
      <c r="H22" s="11">
        <v>1</v>
      </c>
      <c r="I22" s="20">
        <v>5</v>
      </c>
      <c r="J22" s="11">
        <v>1</v>
      </c>
      <c r="K22" s="20"/>
    </row>
    <row r="23" spans="1:11" ht="14.5" thickBot="1" x14ac:dyDescent="0.35">
      <c r="A23" s="23" t="s">
        <v>68</v>
      </c>
      <c r="B23" s="12"/>
      <c r="C23" s="20"/>
      <c r="D23" s="11"/>
      <c r="E23" s="20">
        <v>1</v>
      </c>
      <c r="F23" s="11"/>
      <c r="G23" s="20">
        <v>8</v>
      </c>
      <c r="H23" s="11"/>
      <c r="I23" s="20">
        <v>4</v>
      </c>
      <c r="J23" s="11"/>
      <c r="K23" s="20">
        <v>6</v>
      </c>
    </row>
    <row r="24" spans="1:11" ht="14.5" thickBot="1" x14ac:dyDescent="0.35">
      <c r="A24" s="23" t="s">
        <v>69</v>
      </c>
      <c r="B24" s="12">
        <v>2</v>
      </c>
      <c r="C24" s="20">
        <v>10</v>
      </c>
      <c r="D24" s="11">
        <v>6</v>
      </c>
      <c r="E24" s="20">
        <v>14</v>
      </c>
      <c r="F24" s="11">
        <v>5</v>
      </c>
      <c r="G24" s="20">
        <v>28</v>
      </c>
      <c r="H24" s="11">
        <v>1</v>
      </c>
      <c r="I24" s="20">
        <v>31</v>
      </c>
      <c r="J24" s="11">
        <v>0</v>
      </c>
      <c r="K24" s="20">
        <v>4</v>
      </c>
    </row>
    <row r="25" spans="1:11" ht="14.5" thickBot="1" x14ac:dyDescent="0.35">
      <c r="A25" s="23" t="s">
        <v>70</v>
      </c>
      <c r="B25" s="12">
        <v>8</v>
      </c>
      <c r="C25" s="20">
        <v>44</v>
      </c>
      <c r="D25" s="11">
        <v>11</v>
      </c>
      <c r="E25" s="20">
        <v>76</v>
      </c>
      <c r="F25" s="11">
        <v>4</v>
      </c>
      <c r="G25" s="20">
        <v>108</v>
      </c>
      <c r="H25" s="11">
        <v>4</v>
      </c>
      <c r="I25" s="20">
        <v>139</v>
      </c>
      <c r="J25" s="11">
        <v>1</v>
      </c>
      <c r="K25" s="20">
        <v>23</v>
      </c>
    </row>
    <row r="26" spans="1:11" ht="14.5" thickBot="1" x14ac:dyDescent="0.35">
      <c r="A26" s="23" t="s">
        <v>71</v>
      </c>
      <c r="B26" s="12"/>
      <c r="C26" s="20"/>
      <c r="D26" s="11"/>
      <c r="E26" s="20"/>
      <c r="F26" s="11">
        <v>4</v>
      </c>
      <c r="G26" s="20"/>
      <c r="H26" s="11"/>
      <c r="I26" s="20"/>
      <c r="J26" s="11"/>
      <c r="K26" s="20"/>
    </row>
    <row r="27" spans="1:11" ht="14.5" thickBot="1" x14ac:dyDescent="0.35">
      <c r="A27" s="23" t="s">
        <v>72</v>
      </c>
      <c r="B27" s="12">
        <v>17</v>
      </c>
      <c r="C27" s="20">
        <v>51</v>
      </c>
      <c r="D27" s="11">
        <v>34</v>
      </c>
      <c r="E27" s="20">
        <v>178</v>
      </c>
      <c r="F27" s="11">
        <v>20</v>
      </c>
      <c r="G27" s="20">
        <v>150</v>
      </c>
      <c r="H27" s="11">
        <v>24</v>
      </c>
      <c r="I27" s="20">
        <v>206</v>
      </c>
      <c r="J27" s="11">
        <v>4</v>
      </c>
      <c r="K27" s="20">
        <v>42</v>
      </c>
    </row>
    <row r="28" spans="1:11" ht="14.5" thickBot="1" x14ac:dyDescent="0.35">
      <c r="A28" s="23" t="s">
        <v>73</v>
      </c>
      <c r="B28" s="12"/>
      <c r="C28" s="20"/>
      <c r="D28" s="11"/>
      <c r="E28" s="20"/>
      <c r="F28" s="11">
        <v>1</v>
      </c>
      <c r="G28" s="20">
        <v>1</v>
      </c>
      <c r="H28" s="11"/>
      <c r="I28" s="20"/>
      <c r="J28" s="11"/>
      <c r="K28" s="20"/>
    </row>
    <row r="29" spans="1:11" ht="14.5" thickBot="1" x14ac:dyDescent="0.35">
      <c r="A29" s="23" t="s">
        <v>74</v>
      </c>
      <c r="B29" s="12"/>
      <c r="C29" s="20">
        <v>3</v>
      </c>
      <c r="D29" s="11"/>
      <c r="E29" s="20"/>
      <c r="F29" s="11"/>
      <c r="G29" s="20"/>
      <c r="H29" s="11"/>
      <c r="I29" s="20">
        <v>2</v>
      </c>
      <c r="J29" s="11"/>
      <c r="K29" s="20">
        <v>2</v>
      </c>
    </row>
    <row r="30" spans="1:11" ht="14.5" thickBot="1" x14ac:dyDescent="0.35">
      <c r="A30" s="23" t="s">
        <v>75</v>
      </c>
      <c r="B30" s="12">
        <v>1</v>
      </c>
      <c r="C30" s="20">
        <v>9</v>
      </c>
      <c r="D30" s="11">
        <v>1</v>
      </c>
      <c r="E30" s="20">
        <v>27</v>
      </c>
      <c r="F30" s="11">
        <v>4</v>
      </c>
      <c r="G30" s="20">
        <v>8</v>
      </c>
      <c r="H30" s="11"/>
      <c r="I30" s="20">
        <v>16</v>
      </c>
      <c r="J30" s="11"/>
      <c r="K30" s="20">
        <v>6</v>
      </c>
    </row>
    <row r="31" spans="1:11" ht="14.5" thickBot="1" x14ac:dyDescent="0.35">
      <c r="A31" s="23" t="s">
        <v>76</v>
      </c>
      <c r="B31" s="12">
        <v>2</v>
      </c>
      <c r="C31" s="20"/>
      <c r="D31" s="11"/>
      <c r="E31" s="20">
        <v>3</v>
      </c>
      <c r="F31" s="11"/>
      <c r="G31" s="20"/>
      <c r="H31" s="11"/>
      <c r="I31" s="20">
        <v>1</v>
      </c>
      <c r="J31" s="11"/>
      <c r="K31" s="20"/>
    </row>
    <row r="32" spans="1:11" ht="14.5" thickBot="1" x14ac:dyDescent="0.35">
      <c r="A32" s="23" t="s">
        <v>77</v>
      </c>
      <c r="B32" s="12">
        <v>2</v>
      </c>
      <c r="C32" s="20">
        <v>12</v>
      </c>
      <c r="D32" s="11">
        <v>4</v>
      </c>
      <c r="E32" s="20">
        <v>48</v>
      </c>
      <c r="F32" s="11">
        <v>5</v>
      </c>
      <c r="G32" s="20">
        <v>26</v>
      </c>
      <c r="H32" s="11">
        <v>1</v>
      </c>
      <c r="I32" s="20">
        <v>22</v>
      </c>
      <c r="J32" s="11">
        <v>3</v>
      </c>
      <c r="K32" s="20">
        <v>7</v>
      </c>
    </row>
    <row r="33" spans="1:11" ht="14.5" thickBot="1" x14ac:dyDescent="0.35">
      <c r="A33" s="23" t="s">
        <v>78</v>
      </c>
      <c r="B33" s="12">
        <v>10</v>
      </c>
      <c r="C33" s="20">
        <v>4</v>
      </c>
      <c r="D33" s="11">
        <v>15</v>
      </c>
      <c r="E33" s="20">
        <v>3</v>
      </c>
      <c r="F33" s="11"/>
      <c r="G33" s="20">
        <v>4</v>
      </c>
      <c r="H33" s="11">
        <v>4</v>
      </c>
      <c r="I33" s="20">
        <v>4</v>
      </c>
      <c r="J33" s="11">
        <v>1</v>
      </c>
      <c r="K33" s="20">
        <v>1</v>
      </c>
    </row>
    <row r="34" spans="1:11" ht="14.5" thickBot="1" x14ac:dyDescent="0.35">
      <c r="A34" s="23" t="s">
        <v>79</v>
      </c>
      <c r="B34" s="12"/>
      <c r="C34" s="20"/>
      <c r="D34" s="11">
        <v>1</v>
      </c>
      <c r="E34" s="20">
        <v>1</v>
      </c>
      <c r="F34" s="11"/>
      <c r="G34" s="20">
        <v>34</v>
      </c>
      <c r="H34" s="11"/>
      <c r="I34" s="20">
        <v>3</v>
      </c>
      <c r="J34" s="11"/>
      <c r="K34" s="20"/>
    </row>
    <row r="35" spans="1:11" ht="14.5" thickBot="1" x14ac:dyDescent="0.35">
      <c r="A35" s="23" t="s">
        <v>80</v>
      </c>
      <c r="B35" s="12"/>
      <c r="C35" s="20">
        <v>5</v>
      </c>
      <c r="D35" s="11">
        <v>1</v>
      </c>
      <c r="E35" s="20">
        <v>5</v>
      </c>
      <c r="F35" s="11">
        <v>1</v>
      </c>
      <c r="G35" s="20">
        <v>27</v>
      </c>
      <c r="H35" s="11">
        <v>1</v>
      </c>
      <c r="I35" s="20">
        <v>35</v>
      </c>
      <c r="J35" s="11">
        <v>1</v>
      </c>
      <c r="K35" s="20">
        <v>15</v>
      </c>
    </row>
    <row r="36" spans="1:11" ht="14.5" thickBot="1" x14ac:dyDescent="0.35">
      <c r="A36" s="23" t="s">
        <v>81</v>
      </c>
      <c r="B36" s="12">
        <v>4</v>
      </c>
      <c r="C36" s="20">
        <v>27</v>
      </c>
      <c r="D36" s="11">
        <v>7</v>
      </c>
      <c r="E36" s="20">
        <v>91</v>
      </c>
      <c r="F36" s="11">
        <v>3</v>
      </c>
      <c r="G36" s="20">
        <v>85</v>
      </c>
      <c r="H36" s="11">
        <v>5</v>
      </c>
      <c r="I36" s="20">
        <v>56</v>
      </c>
      <c r="J36" s="11">
        <v>1</v>
      </c>
      <c r="K36" s="20">
        <v>12</v>
      </c>
    </row>
    <row r="37" spans="1:11" ht="14.5" thickBot="1" x14ac:dyDescent="0.35">
      <c r="A37" s="23" t="s">
        <v>82</v>
      </c>
      <c r="B37" s="12"/>
      <c r="C37" s="20"/>
      <c r="D37" s="11">
        <v>2</v>
      </c>
      <c r="E37" s="20"/>
      <c r="F37" s="11"/>
      <c r="G37" s="20"/>
      <c r="H37" s="11"/>
      <c r="I37" s="20"/>
      <c r="J37" s="11"/>
      <c r="K37" s="20"/>
    </row>
    <row r="38" spans="1:11" ht="14.5" thickBot="1" x14ac:dyDescent="0.35">
      <c r="A38" s="23" t="s">
        <v>83</v>
      </c>
      <c r="B38" s="12"/>
      <c r="C38" s="20">
        <v>3</v>
      </c>
      <c r="D38" s="11">
        <v>5</v>
      </c>
      <c r="E38" s="20">
        <v>12</v>
      </c>
      <c r="F38" s="11"/>
      <c r="G38" s="20">
        <v>7</v>
      </c>
      <c r="H38" s="11"/>
      <c r="I38" s="20">
        <v>6</v>
      </c>
      <c r="J38" s="11">
        <v>1</v>
      </c>
      <c r="K38" s="20">
        <v>8</v>
      </c>
    </row>
    <row r="39" spans="1:11" ht="14.5" thickBot="1" x14ac:dyDescent="0.35">
      <c r="A39" s="23" t="s">
        <v>84</v>
      </c>
      <c r="B39" s="12"/>
      <c r="C39" s="20"/>
      <c r="D39" s="11">
        <v>1</v>
      </c>
      <c r="E39" s="20">
        <v>3</v>
      </c>
      <c r="F39" s="11">
        <v>1</v>
      </c>
      <c r="G39" s="20"/>
      <c r="H39" s="11"/>
      <c r="I39" s="20"/>
      <c r="J39" s="11"/>
      <c r="K39" s="20"/>
    </row>
    <row r="40" spans="1:11" ht="14.5" thickBot="1" x14ac:dyDescent="0.35">
      <c r="A40" s="23" t="s">
        <v>85</v>
      </c>
      <c r="B40" s="12">
        <v>97</v>
      </c>
      <c r="C40" s="20">
        <v>641</v>
      </c>
      <c r="D40" s="11">
        <v>146</v>
      </c>
      <c r="E40" s="20">
        <v>1165</v>
      </c>
      <c r="F40" s="11">
        <v>107</v>
      </c>
      <c r="G40" s="20">
        <v>1317</v>
      </c>
      <c r="H40" s="11">
        <v>74</v>
      </c>
      <c r="I40" s="20">
        <v>1142</v>
      </c>
      <c r="J40" s="11">
        <v>25</v>
      </c>
      <c r="K40" s="20">
        <v>321</v>
      </c>
    </row>
    <row r="41" spans="1:11" ht="14.5" thickBot="1" x14ac:dyDescent="0.35">
      <c r="A41" s="23" t="s">
        <v>86</v>
      </c>
      <c r="B41" s="12"/>
      <c r="C41" s="20"/>
      <c r="D41" s="11">
        <v>1</v>
      </c>
      <c r="E41" s="20"/>
      <c r="F41" s="11">
        <v>1</v>
      </c>
      <c r="G41" s="20"/>
      <c r="H41" s="11"/>
      <c r="I41" s="20"/>
      <c r="J41" s="11"/>
      <c r="K41" s="20"/>
    </row>
    <row r="42" spans="1:11" ht="14.5" thickBot="1" x14ac:dyDescent="0.35">
      <c r="A42" s="23" t="s">
        <v>87</v>
      </c>
      <c r="B42" s="12"/>
      <c r="C42" s="20">
        <v>5</v>
      </c>
      <c r="D42" s="11">
        <v>2</v>
      </c>
      <c r="E42" s="20">
        <v>11</v>
      </c>
      <c r="F42" s="11"/>
      <c r="G42" s="20">
        <v>24</v>
      </c>
      <c r="H42" s="11"/>
      <c r="I42" s="20">
        <v>26</v>
      </c>
      <c r="J42" s="11"/>
      <c r="K42" s="20">
        <v>5</v>
      </c>
    </row>
    <row r="43" spans="1:11" ht="14.5" thickBot="1" x14ac:dyDescent="0.35">
      <c r="A43" s="23" t="s">
        <v>88</v>
      </c>
      <c r="B43" s="12"/>
      <c r="C43" s="20">
        <v>1</v>
      </c>
      <c r="D43" s="11">
        <v>3</v>
      </c>
      <c r="E43" s="20">
        <v>3</v>
      </c>
      <c r="F43" s="11">
        <v>3</v>
      </c>
      <c r="G43" s="20">
        <v>11</v>
      </c>
      <c r="H43" s="11"/>
      <c r="I43" s="20">
        <v>13</v>
      </c>
      <c r="J43" s="11"/>
      <c r="K43" s="20">
        <v>3</v>
      </c>
    </row>
    <row r="44" spans="1:11" ht="14.5" thickBot="1" x14ac:dyDescent="0.35">
      <c r="A44" s="23" t="s">
        <v>89</v>
      </c>
      <c r="B44" s="12"/>
      <c r="C44" s="20"/>
      <c r="D44" s="11"/>
      <c r="E44" s="20"/>
      <c r="F44" s="11">
        <v>4</v>
      </c>
      <c r="G44" s="20">
        <v>5</v>
      </c>
      <c r="H44" s="11">
        <v>1</v>
      </c>
      <c r="I44" s="20">
        <v>0</v>
      </c>
      <c r="J44" s="11">
        <v>2</v>
      </c>
      <c r="K44" s="20"/>
    </row>
    <row r="45" spans="1:11" ht="14.5" thickBot="1" x14ac:dyDescent="0.35">
      <c r="A45" s="23" t="s">
        <v>90</v>
      </c>
      <c r="B45" s="12">
        <v>5</v>
      </c>
      <c r="C45" s="20">
        <v>25</v>
      </c>
      <c r="D45" s="11">
        <v>4</v>
      </c>
      <c r="E45" s="20">
        <v>42</v>
      </c>
      <c r="F45" s="11">
        <v>8</v>
      </c>
      <c r="G45" s="20">
        <v>57</v>
      </c>
      <c r="H45" s="11">
        <v>11</v>
      </c>
      <c r="I45" s="20">
        <v>124</v>
      </c>
      <c r="J45" s="11">
        <v>2</v>
      </c>
      <c r="K45" s="20">
        <v>24</v>
      </c>
    </row>
    <row r="46" spans="1:11" ht="14.5" thickBot="1" x14ac:dyDescent="0.35">
      <c r="A46" s="23" t="s">
        <v>91</v>
      </c>
      <c r="B46" s="12">
        <v>1</v>
      </c>
      <c r="C46" s="20"/>
      <c r="D46" s="11"/>
      <c r="E46" s="20">
        <v>2</v>
      </c>
      <c r="F46" s="11"/>
      <c r="G46" s="20">
        <v>8</v>
      </c>
      <c r="H46" s="11"/>
      <c r="I46" s="20">
        <v>5</v>
      </c>
      <c r="J46" s="11">
        <v>1</v>
      </c>
      <c r="K46" s="20"/>
    </row>
    <row r="47" spans="1:11" ht="14.5" thickBot="1" x14ac:dyDescent="0.35">
      <c r="A47" s="23" t="s">
        <v>92</v>
      </c>
      <c r="B47" s="12"/>
      <c r="C47" s="20">
        <v>1</v>
      </c>
      <c r="D47" s="11"/>
      <c r="E47" s="20">
        <v>7</v>
      </c>
      <c r="F47" s="11">
        <v>2</v>
      </c>
      <c r="G47" s="20">
        <v>8</v>
      </c>
      <c r="H47" s="11"/>
      <c r="I47" s="20">
        <v>1</v>
      </c>
      <c r="J47" s="11"/>
      <c r="K47" s="20">
        <v>5</v>
      </c>
    </row>
    <row r="48" spans="1:11" ht="14.5" thickBot="1" x14ac:dyDescent="0.35">
      <c r="A48" s="23" t="s">
        <v>93</v>
      </c>
      <c r="B48" s="12"/>
      <c r="C48" s="20">
        <v>1</v>
      </c>
      <c r="D48" s="11"/>
      <c r="E48" s="20">
        <v>18</v>
      </c>
      <c r="F48" s="11">
        <v>8</v>
      </c>
      <c r="G48" s="20">
        <v>34</v>
      </c>
      <c r="H48" s="11">
        <v>6</v>
      </c>
      <c r="I48" s="20">
        <v>57</v>
      </c>
      <c r="J48" s="11">
        <v>1</v>
      </c>
      <c r="K48" s="20">
        <v>9</v>
      </c>
    </row>
    <row r="49" spans="1:11" ht="14.5" thickBot="1" x14ac:dyDescent="0.35">
      <c r="A49" s="23" t="s">
        <v>94</v>
      </c>
      <c r="B49" s="12"/>
      <c r="C49" s="20"/>
      <c r="D49" s="11"/>
      <c r="E49" s="20"/>
      <c r="F49" s="11">
        <v>2</v>
      </c>
      <c r="G49" s="20">
        <v>1</v>
      </c>
      <c r="H49" s="11">
        <v>1</v>
      </c>
      <c r="I49" s="20">
        <v>4</v>
      </c>
      <c r="J49" s="11"/>
      <c r="K49" s="20"/>
    </row>
    <row r="50" spans="1:11" ht="14.5" thickBot="1" x14ac:dyDescent="0.35">
      <c r="A50" s="23" t="s">
        <v>95</v>
      </c>
      <c r="B50" s="12">
        <v>6</v>
      </c>
      <c r="C50" s="20">
        <v>67</v>
      </c>
      <c r="D50" s="11">
        <v>12</v>
      </c>
      <c r="E50" s="20">
        <v>178</v>
      </c>
      <c r="F50" s="11">
        <v>11</v>
      </c>
      <c r="G50" s="20">
        <v>172</v>
      </c>
      <c r="H50" s="11">
        <v>13</v>
      </c>
      <c r="I50" s="20">
        <v>216</v>
      </c>
      <c r="J50" s="11">
        <v>1</v>
      </c>
      <c r="K50" s="20">
        <v>49</v>
      </c>
    </row>
    <row r="51" spans="1:11" ht="14.5" thickBot="1" x14ac:dyDescent="0.35">
      <c r="A51" s="23" t="s">
        <v>96</v>
      </c>
      <c r="B51" s="12">
        <v>32</v>
      </c>
      <c r="C51" s="20">
        <v>207</v>
      </c>
      <c r="D51" s="11">
        <v>60</v>
      </c>
      <c r="E51" s="20">
        <v>391</v>
      </c>
      <c r="F51" s="11">
        <v>33</v>
      </c>
      <c r="G51" s="20">
        <v>313</v>
      </c>
      <c r="H51" s="11">
        <v>22</v>
      </c>
      <c r="I51" s="20">
        <v>413</v>
      </c>
      <c r="J51" s="11">
        <v>12</v>
      </c>
      <c r="K51" s="20">
        <v>148</v>
      </c>
    </row>
    <row r="52" spans="1:11" ht="14.5" thickBot="1" x14ac:dyDescent="0.35">
      <c r="A52" s="23" t="s">
        <v>97</v>
      </c>
      <c r="B52" s="12"/>
      <c r="C52" s="20"/>
      <c r="D52" s="11"/>
      <c r="E52" s="20"/>
      <c r="F52" s="11"/>
      <c r="G52" s="20"/>
      <c r="H52" s="11"/>
      <c r="I52" s="20">
        <v>1</v>
      </c>
      <c r="J52" s="11"/>
      <c r="K52" s="20">
        <v>2</v>
      </c>
    </row>
    <row r="53" spans="1:11" ht="14.5" thickBot="1" x14ac:dyDescent="0.35">
      <c r="A53" s="23" t="s">
        <v>98</v>
      </c>
      <c r="B53" s="12"/>
      <c r="C53" s="20">
        <v>10</v>
      </c>
      <c r="D53" s="11"/>
      <c r="E53" s="20">
        <v>1</v>
      </c>
      <c r="F53" s="11"/>
      <c r="G53" s="20">
        <v>4</v>
      </c>
      <c r="H53" s="11"/>
      <c r="I53" s="20">
        <v>5</v>
      </c>
      <c r="J53" s="11"/>
      <c r="K53" s="20"/>
    </row>
    <row r="54" spans="1:11" ht="14.5" thickBot="1" x14ac:dyDescent="0.35">
      <c r="A54" s="23" t="s">
        <v>99</v>
      </c>
      <c r="B54" s="12">
        <v>1</v>
      </c>
      <c r="C54" s="20">
        <v>5</v>
      </c>
      <c r="D54" s="11"/>
      <c r="E54" s="20">
        <v>19</v>
      </c>
      <c r="F54" s="11"/>
      <c r="G54" s="20">
        <v>23</v>
      </c>
      <c r="H54" s="11">
        <v>1</v>
      </c>
      <c r="I54" s="20">
        <v>42</v>
      </c>
      <c r="J54" s="11">
        <v>1</v>
      </c>
      <c r="K54" s="20">
        <v>9</v>
      </c>
    </row>
    <row r="55" spans="1:11" ht="14.5" thickBot="1" x14ac:dyDescent="0.35">
      <c r="A55" s="23" t="s">
        <v>100</v>
      </c>
      <c r="B55" s="12"/>
      <c r="C55" s="20"/>
      <c r="D55" s="11">
        <v>2</v>
      </c>
      <c r="E55" s="20">
        <v>3</v>
      </c>
      <c r="F55" s="11"/>
      <c r="G55" s="20"/>
      <c r="H55" s="11"/>
      <c r="I55" s="20"/>
      <c r="J55" s="11"/>
      <c r="K55" s="20"/>
    </row>
    <row r="56" spans="1:11" ht="14.5" thickBot="1" x14ac:dyDescent="0.35">
      <c r="A56" s="23" t="s">
        <v>101</v>
      </c>
      <c r="B56" s="12">
        <v>19</v>
      </c>
      <c r="C56" s="20">
        <v>81</v>
      </c>
      <c r="D56" s="11">
        <v>16</v>
      </c>
      <c r="E56" s="20">
        <v>153</v>
      </c>
      <c r="F56" s="11">
        <v>30</v>
      </c>
      <c r="G56" s="20">
        <v>188</v>
      </c>
      <c r="H56" s="11">
        <v>17</v>
      </c>
      <c r="I56" s="20">
        <v>208</v>
      </c>
      <c r="J56" s="11">
        <v>4</v>
      </c>
      <c r="K56" s="20">
        <v>48</v>
      </c>
    </row>
    <row r="57" spans="1:11" ht="14.5" thickBot="1" x14ac:dyDescent="0.35">
      <c r="A57" s="23" t="s">
        <v>102</v>
      </c>
      <c r="B57" s="12">
        <v>62</v>
      </c>
      <c r="C57" s="20">
        <v>243</v>
      </c>
      <c r="D57" s="11">
        <v>80</v>
      </c>
      <c r="E57" s="20">
        <v>538</v>
      </c>
      <c r="F57" s="11">
        <v>37</v>
      </c>
      <c r="G57" s="20">
        <v>541</v>
      </c>
      <c r="H57" s="11">
        <v>56</v>
      </c>
      <c r="I57" s="20">
        <v>736</v>
      </c>
      <c r="J57" s="11">
        <v>13</v>
      </c>
      <c r="K57" s="20">
        <v>225</v>
      </c>
    </row>
    <row r="58" spans="1:11" ht="14.5" thickBot="1" x14ac:dyDescent="0.35">
      <c r="A58" s="23" t="s">
        <v>103</v>
      </c>
      <c r="B58" s="12"/>
      <c r="C58" s="20"/>
      <c r="D58" s="11"/>
      <c r="E58" s="20">
        <v>2</v>
      </c>
      <c r="F58" s="11"/>
      <c r="G58" s="20"/>
      <c r="H58" s="11"/>
      <c r="I58" s="20">
        <v>2</v>
      </c>
      <c r="J58" s="11"/>
      <c r="K58" s="20">
        <v>1</v>
      </c>
    </row>
    <row r="59" spans="1:11" ht="14.5" thickBot="1" x14ac:dyDescent="0.35">
      <c r="A59" s="23" t="s">
        <v>104</v>
      </c>
      <c r="B59" s="12"/>
      <c r="C59" s="20"/>
      <c r="D59" s="11"/>
      <c r="E59" s="20"/>
      <c r="F59" s="11"/>
      <c r="G59" s="20"/>
      <c r="H59" s="11"/>
      <c r="I59" s="20">
        <v>3</v>
      </c>
      <c r="J59" s="11"/>
      <c r="K59" s="20">
        <v>3</v>
      </c>
    </row>
    <row r="60" spans="1:11" ht="14.5" thickBot="1" x14ac:dyDescent="0.35">
      <c r="A60" s="23" t="s">
        <v>105</v>
      </c>
      <c r="B60" s="12"/>
      <c r="C60" s="20">
        <v>21</v>
      </c>
      <c r="D60" s="11"/>
      <c r="E60" s="20">
        <v>96</v>
      </c>
      <c r="F60" s="11"/>
      <c r="G60" s="20">
        <v>131</v>
      </c>
      <c r="H60" s="11"/>
      <c r="I60" s="20">
        <v>155</v>
      </c>
      <c r="J60" s="11"/>
      <c r="K60" s="20">
        <v>70</v>
      </c>
    </row>
    <row r="61" spans="1:11" ht="14.5" thickBot="1" x14ac:dyDescent="0.35">
      <c r="A61" s="23" t="s">
        <v>106</v>
      </c>
      <c r="B61" s="12">
        <v>2</v>
      </c>
      <c r="C61" s="20">
        <v>29</v>
      </c>
      <c r="D61" s="11">
        <v>3</v>
      </c>
      <c r="E61" s="20">
        <v>47</v>
      </c>
      <c r="F61" s="11">
        <v>15</v>
      </c>
      <c r="G61" s="20">
        <v>112</v>
      </c>
      <c r="H61" s="11">
        <v>5</v>
      </c>
      <c r="I61" s="20">
        <v>114</v>
      </c>
      <c r="J61" s="11">
        <v>6</v>
      </c>
      <c r="K61" s="20">
        <v>41</v>
      </c>
    </row>
    <row r="62" spans="1:11" ht="14.5" thickBot="1" x14ac:dyDescent="0.35">
      <c r="A62" s="23" t="s">
        <v>107</v>
      </c>
      <c r="B62" s="12"/>
      <c r="C62" s="20"/>
      <c r="D62" s="11">
        <v>6</v>
      </c>
      <c r="E62" s="20"/>
      <c r="F62" s="11">
        <v>6</v>
      </c>
      <c r="G62" s="20"/>
      <c r="H62" s="11"/>
      <c r="I62" s="20"/>
      <c r="J62" s="11"/>
      <c r="K62" s="20"/>
    </row>
    <row r="63" spans="1:11" ht="14.5" thickBot="1" x14ac:dyDescent="0.35">
      <c r="A63" s="23" t="s">
        <v>108</v>
      </c>
      <c r="B63" s="12"/>
      <c r="C63" s="20"/>
      <c r="D63" s="11">
        <v>1</v>
      </c>
      <c r="E63" s="20"/>
      <c r="F63" s="11"/>
      <c r="G63" s="20"/>
      <c r="H63" s="11"/>
      <c r="I63" s="20"/>
      <c r="J63" s="11"/>
      <c r="K63" s="20"/>
    </row>
    <row r="64" spans="1:11" ht="14.5" thickBot="1" x14ac:dyDescent="0.35">
      <c r="A64" s="23" t="s">
        <v>109</v>
      </c>
      <c r="B64" s="12">
        <v>8</v>
      </c>
      <c r="C64" s="20">
        <v>41</v>
      </c>
      <c r="D64" s="11">
        <v>8</v>
      </c>
      <c r="E64" s="20">
        <v>105</v>
      </c>
      <c r="F64" s="11">
        <v>27</v>
      </c>
      <c r="G64" s="20">
        <v>189</v>
      </c>
      <c r="H64" s="11">
        <v>10</v>
      </c>
      <c r="I64" s="20">
        <v>152</v>
      </c>
      <c r="J64" s="11">
        <v>1</v>
      </c>
      <c r="K64" s="20">
        <v>35</v>
      </c>
    </row>
    <row r="65" spans="1:11" ht="14.5" thickBot="1" x14ac:dyDescent="0.35">
      <c r="A65" s="23" t="s">
        <v>110</v>
      </c>
      <c r="B65" s="12">
        <v>1</v>
      </c>
      <c r="C65" s="20">
        <v>26</v>
      </c>
      <c r="D65" s="11">
        <v>9</v>
      </c>
      <c r="E65" s="20">
        <v>73</v>
      </c>
      <c r="F65" s="11">
        <v>2</v>
      </c>
      <c r="G65" s="20">
        <v>78</v>
      </c>
      <c r="H65" s="11">
        <v>3</v>
      </c>
      <c r="I65" s="20">
        <v>63</v>
      </c>
      <c r="J65" s="11">
        <v>2</v>
      </c>
      <c r="K65" s="20">
        <v>31</v>
      </c>
    </row>
    <row r="66" spans="1:11" ht="14.5" thickBot="1" x14ac:dyDescent="0.35">
      <c r="A66" s="23" t="s">
        <v>111</v>
      </c>
      <c r="B66" s="12">
        <v>1</v>
      </c>
      <c r="C66" s="20">
        <v>10</v>
      </c>
      <c r="D66" s="11">
        <v>3</v>
      </c>
      <c r="E66" s="20">
        <v>44</v>
      </c>
      <c r="F66" s="11"/>
      <c r="G66" s="20">
        <v>48</v>
      </c>
      <c r="H66" s="11"/>
      <c r="I66" s="20">
        <v>35</v>
      </c>
      <c r="J66" s="11"/>
      <c r="K66" s="20">
        <v>10</v>
      </c>
    </row>
    <row r="67" spans="1:11" ht="14.5" thickBot="1" x14ac:dyDescent="0.35">
      <c r="A67" s="23" t="s">
        <v>112</v>
      </c>
      <c r="B67" s="12">
        <v>2</v>
      </c>
      <c r="C67" s="20">
        <v>7</v>
      </c>
      <c r="D67" s="11">
        <v>7</v>
      </c>
      <c r="E67" s="20">
        <v>18</v>
      </c>
      <c r="F67" s="11">
        <v>7</v>
      </c>
      <c r="G67" s="20">
        <v>34</v>
      </c>
      <c r="H67" s="11">
        <v>3</v>
      </c>
      <c r="I67" s="20">
        <v>14</v>
      </c>
      <c r="J67" s="11"/>
      <c r="K67" s="20">
        <v>10</v>
      </c>
    </row>
    <row r="68" spans="1:11" ht="14.5" thickBot="1" x14ac:dyDescent="0.35">
      <c r="A68" s="23" t="s">
        <v>113</v>
      </c>
      <c r="B68" s="12"/>
      <c r="C68" s="20"/>
      <c r="D68" s="11">
        <v>10</v>
      </c>
      <c r="E68" s="20"/>
      <c r="F68" s="11"/>
      <c r="G68" s="20">
        <v>3</v>
      </c>
      <c r="H68" s="11">
        <v>4</v>
      </c>
      <c r="I68" s="20"/>
      <c r="J68" s="11">
        <v>3</v>
      </c>
      <c r="K68" s="20"/>
    </row>
    <row r="69" spans="1:11" ht="14.5" thickBot="1" x14ac:dyDescent="0.35">
      <c r="A69" s="23" t="s">
        <v>114</v>
      </c>
      <c r="B69" s="12"/>
      <c r="C69" s="20"/>
      <c r="D69" s="11"/>
      <c r="E69" s="20"/>
      <c r="F69" s="11">
        <v>1</v>
      </c>
      <c r="G69" s="20"/>
      <c r="H69" s="11">
        <v>1</v>
      </c>
      <c r="I69" s="20">
        <v>5</v>
      </c>
      <c r="J69" s="11">
        <v>2</v>
      </c>
      <c r="K69" s="20">
        <v>1</v>
      </c>
    </row>
    <row r="70" spans="1:11" ht="14.5" thickBot="1" x14ac:dyDescent="0.35">
      <c r="A70" s="23" t="s">
        <v>115</v>
      </c>
      <c r="B70" s="12"/>
      <c r="C70" s="20"/>
      <c r="D70" s="11">
        <v>1</v>
      </c>
      <c r="E70" s="20"/>
      <c r="F70" s="11">
        <v>1</v>
      </c>
      <c r="G70" s="20"/>
      <c r="H70" s="11"/>
      <c r="I70" s="20">
        <v>4</v>
      </c>
      <c r="J70" s="11"/>
      <c r="K70" s="20"/>
    </row>
    <row r="71" spans="1:11" ht="14.5" thickBot="1" x14ac:dyDescent="0.35">
      <c r="A71" s="23" t="s">
        <v>116</v>
      </c>
      <c r="B71" s="12">
        <v>1</v>
      </c>
      <c r="C71" s="20">
        <v>8</v>
      </c>
      <c r="D71" s="11">
        <v>10</v>
      </c>
      <c r="E71" s="20">
        <v>56</v>
      </c>
      <c r="F71" s="11">
        <v>9</v>
      </c>
      <c r="G71" s="20">
        <v>123</v>
      </c>
      <c r="H71" s="11">
        <v>8</v>
      </c>
      <c r="I71" s="20">
        <v>154</v>
      </c>
      <c r="J71" s="11">
        <v>1</v>
      </c>
      <c r="K71" s="20">
        <v>39</v>
      </c>
    </row>
    <row r="72" spans="1:11" ht="14.5" thickBot="1" x14ac:dyDescent="0.35">
      <c r="A72" s="23" t="s">
        <v>117</v>
      </c>
      <c r="B72" s="12">
        <v>9</v>
      </c>
      <c r="C72" s="20">
        <v>48</v>
      </c>
      <c r="D72" s="11">
        <v>44</v>
      </c>
      <c r="E72" s="20">
        <v>148</v>
      </c>
      <c r="F72" s="11">
        <v>73</v>
      </c>
      <c r="G72" s="20">
        <v>280</v>
      </c>
      <c r="H72" s="11">
        <v>58</v>
      </c>
      <c r="I72" s="20">
        <v>290</v>
      </c>
      <c r="J72" s="11">
        <v>24</v>
      </c>
      <c r="K72" s="20">
        <v>112</v>
      </c>
    </row>
    <row r="73" spans="1:11" ht="14.5" thickBot="1" x14ac:dyDescent="0.35">
      <c r="A73" s="12" t="s">
        <v>118</v>
      </c>
      <c r="B73" s="11"/>
      <c r="C73" s="20">
        <v>2</v>
      </c>
      <c r="D73" s="11"/>
      <c r="E73" s="20"/>
      <c r="F73" s="11"/>
      <c r="G73" s="20"/>
      <c r="H73" s="11"/>
      <c r="I73" s="20">
        <v>4</v>
      </c>
      <c r="J73" s="11"/>
      <c r="K73" s="20"/>
    </row>
    <row r="75" spans="1:11" s="2" customFormat="1" x14ac:dyDescent="0.3">
      <c r="A75" s="15" t="s">
        <v>119</v>
      </c>
      <c r="B75" s="24"/>
      <c r="C75" s="24"/>
      <c r="D75" s="24"/>
      <c r="E75" s="24"/>
      <c r="F75" s="24"/>
      <c r="G75" s="24"/>
      <c r="H75" s="24"/>
      <c r="I75" s="24"/>
      <c r="J75" s="24"/>
      <c r="K75" s="24"/>
    </row>
    <row r="76" spans="1:11" ht="15" thickBot="1" x14ac:dyDescent="0.35">
      <c r="A76" s="25"/>
      <c r="B76" s="26"/>
      <c r="C76" s="26"/>
      <c r="D76" s="26"/>
      <c r="E76" s="26"/>
      <c r="F76" s="26"/>
      <c r="G76" s="26"/>
      <c r="H76" s="26"/>
      <c r="I76" s="26"/>
      <c r="J76" s="26"/>
      <c r="K76" s="26"/>
    </row>
    <row r="77" spans="1:11" ht="14.5" thickBot="1" x14ac:dyDescent="0.35">
      <c r="A77" s="50" t="s">
        <v>120</v>
      </c>
      <c r="B77" s="52">
        <v>2022</v>
      </c>
      <c r="C77" s="44"/>
      <c r="D77" s="43">
        <v>2023</v>
      </c>
      <c r="E77" s="44"/>
      <c r="F77" s="43">
        <v>2024</v>
      </c>
      <c r="G77" s="44"/>
      <c r="H77" s="43">
        <v>2025</v>
      </c>
      <c r="I77" s="44"/>
      <c r="J77" s="43">
        <v>2026</v>
      </c>
      <c r="K77" s="44"/>
    </row>
    <row r="78" spans="1:11" ht="14.5" thickBot="1" x14ac:dyDescent="0.35">
      <c r="A78" s="51"/>
      <c r="B78" s="27" t="s">
        <v>48</v>
      </c>
      <c r="C78" s="27" t="s">
        <v>49</v>
      </c>
      <c r="D78" s="27" t="s">
        <v>48</v>
      </c>
      <c r="E78" s="27" t="s">
        <v>49</v>
      </c>
      <c r="F78" s="27" t="s">
        <v>48</v>
      </c>
      <c r="G78" s="27" t="s">
        <v>49</v>
      </c>
      <c r="H78" s="27" t="s">
        <v>48</v>
      </c>
      <c r="I78" s="27" t="s">
        <v>49</v>
      </c>
      <c r="J78" s="27" t="s">
        <v>48</v>
      </c>
      <c r="K78" s="27" t="s">
        <v>49</v>
      </c>
    </row>
    <row r="79" spans="1:11" ht="14.5" thickBot="1" x14ac:dyDescent="0.35">
      <c r="A79" s="28" t="s">
        <v>121</v>
      </c>
      <c r="B79" s="29">
        <v>466</v>
      </c>
      <c r="C79" s="29">
        <v>661</v>
      </c>
      <c r="D79" s="29">
        <v>794</v>
      </c>
      <c r="E79" s="29">
        <v>1420</v>
      </c>
      <c r="F79" s="29">
        <v>658</v>
      </c>
      <c r="G79" s="29">
        <v>2303</v>
      </c>
      <c r="H79" s="29">
        <v>546</v>
      </c>
      <c r="I79" s="29">
        <v>2355</v>
      </c>
      <c r="J79" s="29">
        <v>202</v>
      </c>
      <c r="K79" s="29">
        <v>697</v>
      </c>
    </row>
    <row r="80" spans="1:11" ht="14.5" thickBot="1" x14ac:dyDescent="0.35">
      <c r="A80" s="28" t="s">
        <v>122</v>
      </c>
      <c r="B80" s="29" t="s">
        <v>123</v>
      </c>
      <c r="C80" s="29">
        <v>4</v>
      </c>
      <c r="D80" s="29" t="s">
        <v>123</v>
      </c>
      <c r="E80" s="29">
        <v>11</v>
      </c>
      <c r="F80" s="29" t="s">
        <v>123</v>
      </c>
      <c r="G80" s="29">
        <v>25</v>
      </c>
      <c r="H80" s="29">
        <v>1</v>
      </c>
      <c r="I80" s="29">
        <v>32</v>
      </c>
      <c r="J80" s="29">
        <v>1</v>
      </c>
      <c r="K80" s="29">
        <v>9</v>
      </c>
    </row>
    <row r="81" spans="1:11" ht="14.5" thickBot="1" x14ac:dyDescent="0.35">
      <c r="A81" s="28" t="s">
        <v>124</v>
      </c>
      <c r="B81" s="29" t="s">
        <v>123</v>
      </c>
      <c r="C81" s="29">
        <v>2250</v>
      </c>
      <c r="D81" s="29" t="s">
        <v>123</v>
      </c>
      <c r="E81" s="29">
        <v>4338</v>
      </c>
      <c r="F81" s="29" t="s">
        <v>123</v>
      </c>
      <c r="G81" s="29">
        <v>4708</v>
      </c>
      <c r="H81" s="29" t="s">
        <v>123</v>
      </c>
      <c r="I81" s="29">
        <v>4902</v>
      </c>
      <c r="J81" s="29" t="s">
        <v>123</v>
      </c>
      <c r="K81" s="29">
        <v>3882</v>
      </c>
    </row>
    <row r="82" spans="1:11" ht="14.5" x14ac:dyDescent="0.3">
      <c r="A82" s="25"/>
      <c r="B82" s="26"/>
      <c r="C82" s="26"/>
      <c r="D82" s="26"/>
      <c r="E82" s="26"/>
      <c r="F82" s="26"/>
      <c r="G82" s="26"/>
      <c r="H82" s="26"/>
      <c r="I82" s="26"/>
      <c r="J82" s="26"/>
      <c r="K82" s="26"/>
    </row>
  </sheetData>
  <sheetProtection algorithmName="SHA-512" hashValue="dOsqTBckw6JX6Kky22fzH+2VBRrfsMaxmzbIUOwGsefrUPur2QBpfPuUufZUfUHM2zVgowS6+5sIPi5Z0ciihw==" saltValue="6sy1ThIWcXJfKI0C6o2fGQ==" spinCount="100000" sheet="1" objects="1" scenarios="1"/>
  <mergeCells count="12">
    <mergeCell ref="J77:K77"/>
    <mergeCell ref="A3:A4"/>
    <mergeCell ref="B3:C3"/>
    <mergeCell ref="D3:E3"/>
    <mergeCell ref="F3:G3"/>
    <mergeCell ref="H3:I3"/>
    <mergeCell ref="J3:K3"/>
    <mergeCell ref="A77:A78"/>
    <mergeCell ref="B77:C77"/>
    <mergeCell ref="D77:E77"/>
    <mergeCell ref="F77:G77"/>
    <mergeCell ref="H77:I77"/>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Auckland Q.5</vt:lpstr>
      <vt:lpstr>Canterbury Q.5</vt:lpstr>
      <vt:lpstr>CCHV Q.5</vt:lpstr>
      <vt:lpstr>Auckland Q.6</vt:lpstr>
      <vt:lpstr>CCHV Q.6</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Peteli Poasa</dc:creator>
  <cp:keywords/>
  <dc:description/>
  <cp:lastModifiedBy>Peteli Poasa</cp:lastModifiedBy>
  <cp:revision/>
  <dcterms:created xsi:type="dcterms:W3CDTF">2026-05-06T22:35:46Z</dcterms:created>
  <dcterms:modified xsi:type="dcterms:W3CDTF">2026-05-11T04:40:03Z</dcterms:modified>
  <cp:category/>
  <cp:contentStatus/>
</cp:coreProperties>
</file>