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https://orangatamarikigovtnz-my.sharepoint.com/personal/matt_power_ot_govt_nz/Documents/Documents/OIA/Appropriation Allocations/"/>
    </mc:Choice>
  </mc:AlternateContent>
  <xr:revisionPtr revIDLastSave="0" documentId="8_{97A54F77-80A9-48A6-A553-38698C0A33E1}" xr6:coauthVersionLast="47" xr6:coauthVersionMax="47" xr10:uidLastSave="{00000000-0000-0000-0000-000000000000}"/>
  <bookViews>
    <workbookView xWindow="-30828" yWindow="-108" windowWidth="30936" windowHeight="16776" activeTab="1" xr2:uid="{6E2AADD9-91E5-4D7A-B870-C2627F80F109}"/>
    <workbookView xWindow="-30828" yWindow="-108" windowWidth="30936" windowHeight="16776" activeTab="7" xr2:uid="{9AE0D878-0BBD-4E4D-886F-C43F0DCBCC89}"/>
  </bookViews>
  <sheets>
    <sheet name="Statements regarding the data" sheetId="48" r:id="rId1"/>
    <sheet name="2024" sheetId="45" r:id="rId2"/>
    <sheet name="2023" sheetId="44" r:id="rId3"/>
    <sheet name="2022" sheetId="43" r:id="rId4"/>
    <sheet name="2021" sheetId="42" r:id="rId5"/>
    <sheet name="2020" sheetId="41" r:id="rId6"/>
    <sheet name="2019" sheetId="40" r:id="rId7"/>
    <sheet name="2018" sheetId="39" r:id="rId8"/>
    <sheet name="Cognos_Office_Connection_Cache" sheetId="26" state="veryHidden" r:id="rId9"/>
  </sheets>
  <definedNames>
    <definedName name="ID" localSheetId="7" hidden="1">"eea7a75e-7d9c-4a7b-9700-3e17ff97d181"</definedName>
    <definedName name="ID" localSheetId="6" hidden="1">"4a99809c-847c-48fd-82ff-b5e8f1431948"</definedName>
    <definedName name="ID" localSheetId="5" hidden="1">"8a29d047-b3fc-4fbb-8247-0a802ab6fdcd"</definedName>
    <definedName name="ID" localSheetId="4" hidden="1">"20de9c70-0aa3-47fc-bfcd-129d18f5f0fe"</definedName>
    <definedName name="ID" localSheetId="3" hidden="1">"7a031af9-a1d9-49b8-ab6b-23995df1100d"</definedName>
    <definedName name="ID" localSheetId="2" hidden="1">"3afc2735-085a-49c1-b0dc-f945b6243514"</definedName>
    <definedName name="ID" localSheetId="1" hidden="1">"ffcdc8cf-ffda-4b7e-875c-e3f61cd46c29"</definedName>
    <definedName name="ID" localSheetId="8" hidden="1">"628daa12-d5d2-4041-bec6-67cc22631011"</definedName>
    <definedName name="ID" localSheetId="0" hidden="1">"d03ebe64-a752-4114-ab2e-6d03fc3d19c7"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9" i="39" l="1"/>
  <c r="D24" i="39"/>
  <c r="D25" i="39" s="1"/>
  <c r="D16" i="39"/>
  <c r="D13" i="39"/>
  <c r="D10" i="39"/>
  <c r="D29" i="40"/>
  <c r="D30" i="40"/>
  <c r="D25" i="40"/>
  <c r="D21" i="40"/>
  <c r="D13" i="40"/>
  <c r="D10" i="40"/>
  <c r="D30" i="41"/>
  <c r="D31" i="41" s="1"/>
  <c r="D26" i="41"/>
  <c r="D22" i="41"/>
  <c r="D14" i="41"/>
  <c r="D11" i="41"/>
  <c r="D27" i="42"/>
  <c r="D28" i="42" s="1"/>
  <c r="D22" i="42"/>
  <c r="D18" i="42"/>
  <c r="D10" i="42"/>
  <c r="D7" i="42"/>
  <c r="D27" i="43"/>
  <c r="D28" i="43" s="1"/>
  <c r="D22" i="43"/>
  <c r="D18" i="43"/>
  <c r="D10" i="43"/>
  <c r="D7" i="43"/>
  <c r="D26" i="44"/>
  <c r="D27" i="44" s="1"/>
  <c r="D21" i="44"/>
  <c r="D13" i="44"/>
  <c r="D8" i="44"/>
  <c r="D33" i="45"/>
  <c r="D34" i="45"/>
  <c r="D28" i="45"/>
  <c r="D20" i="45"/>
  <c r="D15" i="45"/>
  <c r="D12" i="45"/>
  <c r="B37" i="39"/>
  <c r="B37" i="40"/>
  <c r="B38" i="41"/>
  <c r="B35" i="42"/>
  <c r="B33" i="44"/>
  <c r="B40" i="45"/>
  <c r="D30" i="39" l="1"/>
  <c r="D31" i="40"/>
  <c r="D32" i="41"/>
  <c r="D29" i="42"/>
  <c r="D29" i="43"/>
  <c r="D28" i="44"/>
  <c r="D35" i="45"/>
  <c r="B33" i="45"/>
  <c r="B34" i="45" s="1"/>
  <c r="F33" i="45"/>
  <c r="F34" i="45" s="1"/>
  <c r="E33" i="45"/>
  <c r="E34" i="45" s="1"/>
  <c r="B28" i="45"/>
  <c r="B20" i="45"/>
  <c r="F20" i="45"/>
  <c r="E20" i="45"/>
  <c r="C20" i="45"/>
  <c r="F15" i="45"/>
  <c r="E15" i="45"/>
  <c r="C15" i="45"/>
  <c r="B15" i="45"/>
  <c r="B12" i="45"/>
  <c r="C12" i="45"/>
  <c r="F26" i="44"/>
  <c r="F27" i="44" s="1"/>
  <c r="E26" i="44"/>
  <c r="E27" i="44" s="1"/>
  <c r="C26" i="44"/>
  <c r="C27" i="44" s="1"/>
  <c r="B26" i="44"/>
  <c r="B27" i="44" s="1"/>
  <c r="B21" i="44"/>
  <c r="F13" i="44"/>
  <c r="E13" i="44"/>
  <c r="C13" i="44"/>
  <c r="B13" i="44"/>
  <c r="B8" i="44"/>
  <c r="F27" i="43"/>
  <c r="E27" i="43"/>
  <c r="C27" i="43"/>
  <c r="B27" i="43"/>
  <c r="F22" i="43"/>
  <c r="E22" i="43"/>
  <c r="C22" i="43"/>
  <c r="B22" i="43"/>
  <c r="B18" i="43"/>
  <c r="F10" i="43"/>
  <c r="E10" i="43"/>
  <c r="C10" i="43"/>
  <c r="B10" i="43"/>
  <c r="B7" i="43"/>
  <c r="E7" i="43"/>
  <c r="C7" i="43"/>
  <c r="F27" i="42"/>
  <c r="E27" i="42"/>
  <c r="C27" i="42"/>
  <c r="B27" i="42"/>
  <c r="F22" i="42"/>
  <c r="E22" i="42"/>
  <c r="C22" i="42"/>
  <c r="B22" i="42"/>
  <c r="B18" i="42"/>
  <c r="F10" i="42"/>
  <c r="E10" i="42"/>
  <c r="C10" i="42"/>
  <c r="B10" i="42"/>
  <c r="B7" i="42"/>
  <c r="G30" i="41"/>
  <c r="F30" i="41"/>
  <c r="E30" i="41"/>
  <c r="C30" i="41"/>
  <c r="B30" i="41"/>
  <c r="G26" i="41"/>
  <c r="F26" i="41"/>
  <c r="E26" i="41"/>
  <c r="C26" i="41"/>
  <c r="B26" i="41"/>
  <c r="G22" i="41"/>
  <c r="F22" i="41"/>
  <c r="E22" i="41"/>
  <c r="C22" i="41"/>
  <c r="B22" i="41"/>
  <c r="G14" i="41"/>
  <c r="F14" i="41"/>
  <c r="E14" i="41"/>
  <c r="C14" i="41"/>
  <c r="B14" i="41"/>
  <c r="G11" i="41"/>
  <c r="F11" i="41"/>
  <c r="E11" i="41"/>
  <c r="C11" i="41"/>
  <c r="B11" i="41"/>
  <c r="G29" i="40"/>
  <c r="F29" i="40"/>
  <c r="E29" i="40"/>
  <c r="C29" i="40"/>
  <c r="B29" i="40"/>
  <c r="G25" i="40"/>
  <c r="F25" i="40"/>
  <c r="E25" i="40"/>
  <c r="C25" i="40"/>
  <c r="B25" i="40"/>
  <c r="F21" i="40"/>
  <c r="C21" i="40"/>
  <c r="B21" i="40"/>
  <c r="G21" i="40"/>
  <c r="G13" i="40"/>
  <c r="F13" i="40"/>
  <c r="E13" i="40"/>
  <c r="C13" i="40"/>
  <c r="B13" i="40"/>
  <c r="G10" i="40"/>
  <c r="F10" i="40"/>
  <c r="E10" i="40"/>
  <c r="C10" i="40"/>
  <c r="B10" i="40"/>
  <c r="G29" i="39"/>
  <c r="F29" i="39"/>
  <c r="E29" i="39"/>
  <c r="C29" i="39"/>
  <c r="B29" i="39"/>
  <c r="B24" i="39"/>
  <c r="G24" i="39"/>
  <c r="G16" i="39"/>
  <c r="F16" i="39"/>
  <c r="E16" i="39"/>
  <c r="C16" i="39"/>
  <c r="B16" i="39"/>
  <c r="C13" i="39"/>
  <c r="B13" i="39"/>
  <c r="G13" i="39"/>
  <c r="F13" i="39"/>
  <c r="B10" i="39"/>
  <c r="E10" i="39"/>
  <c r="G10" i="39"/>
  <c r="F10" i="39"/>
  <c r="E12" i="45" l="1"/>
  <c r="F12" i="45"/>
  <c r="E28" i="45"/>
  <c r="C33" i="45"/>
  <c r="C34" i="45" s="1"/>
  <c r="F28" i="45"/>
  <c r="C28" i="45"/>
  <c r="C8" i="44"/>
  <c r="E21" i="44"/>
  <c r="F8" i="44"/>
  <c r="B28" i="44"/>
  <c r="F21" i="44"/>
  <c r="E8" i="44"/>
  <c r="C21" i="44"/>
  <c r="B28" i="43"/>
  <c r="B29" i="43" s="1"/>
  <c r="E28" i="43"/>
  <c r="C18" i="43"/>
  <c r="E18" i="43"/>
  <c r="C28" i="43"/>
  <c r="F7" i="43"/>
  <c r="F18" i="43"/>
  <c r="F28" i="43"/>
  <c r="B28" i="42"/>
  <c r="B29" i="42" s="1"/>
  <c r="E7" i="42"/>
  <c r="F7" i="42"/>
  <c r="C7" i="42"/>
  <c r="C28" i="42"/>
  <c r="E28" i="42"/>
  <c r="E29" i="42" s="1"/>
  <c r="F28" i="42"/>
  <c r="F29" i="42" s="1"/>
  <c r="C18" i="42"/>
  <c r="E18" i="42"/>
  <c r="F18" i="42"/>
  <c r="F31" i="41"/>
  <c r="F32" i="41" s="1"/>
  <c r="E31" i="41"/>
  <c r="E32" i="41" s="1"/>
  <c r="C31" i="41"/>
  <c r="C32" i="41" s="1"/>
  <c r="G31" i="41"/>
  <c r="G32" i="41" s="1"/>
  <c r="B31" i="41"/>
  <c r="B32" i="41" s="1"/>
  <c r="G30" i="40"/>
  <c r="G31" i="40" s="1"/>
  <c r="B30" i="40"/>
  <c r="B31" i="40" s="1"/>
  <c r="C30" i="40"/>
  <c r="C31" i="40" s="1"/>
  <c r="E30" i="40"/>
  <c r="F30" i="40"/>
  <c r="F31" i="40" s="1"/>
  <c r="E21" i="40"/>
  <c r="B25" i="39"/>
  <c r="B30" i="39" s="1"/>
  <c r="C24" i="39"/>
  <c r="E24" i="39"/>
  <c r="F24" i="39"/>
  <c r="F25" i="39" s="1"/>
  <c r="F30" i="39" s="1"/>
  <c r="G25" i="39"/>
  <c r="G30" i="39" s="1"/>
  <c r="E13" i="39"/>
  <c r="C10" i="39"/>
  <c r="E31" i="40" l="1"/>
  <c r="C29" i="42"/>
  <c r="C29" i="43"/>
  <c r="E29" i="43"/>
  <c r="F29" i="43"/>
  <c r="E35" i="45"/>
  <c r="F35" i="45"/>
  <c r="B35" i="45"/>
  <c r="E28" i="44"/>
  <c r="C28" i="44"/>
  <c r="F28" i="44"/>
  <c r="C25" i="39"/>
  <c r="C30" i="39"/>
  <c r="E25" i="39"/>
  <c r="E30" i="39" s="1"/>
  <c r="C35" i="45" l="1"/>
</calcChain>
</file>

<file path=xl/sharedStrings.xml><?xml version="1.0" encoding="utf-8"?>
<sst xmlns="http://schemas.openxmlformats.org/spreadsheetml/2006/main" count="277" uniqueCount="73">
  <si>
    <t>Departmental Output Expenses</t>
  </si>
  <si>
    <t>VOTE: ORANGA TAMARIKI - Ministry for Children</t>
  </si>
  <si>
    <t>Multi-Category Expenses</t>
  </si>
  <si>
    <t>Crown Response to the Royal Commission of Inquiry into Historical Abuse in State Care and in the Care of Faith-Based Institutions</t>
  </si>
  <si>
    <t>Personnel</t>
  </si>
  <si>
    <t>Independent Advice on Oranga Tamariki</t>
  </si>
  <si>
    <t xml:space="preserve">Adoption Services </t>
  </si>
  <si>
    <t xml:space="preserve">Data, Analytics and Evidence Services </t>
  </si>
  <si>
    <t xml:space="preserve">Ministerial Services </t>
  </si>
  <si>
    <t xml:space="preserve">Policy Advice </t>
  </si>
  <si>
    <t xml:space="preserve">Supporting Equitable Pay for Care and Support Workers </t>
  </si>
  <si>
    <t>Total Departmental Output Expenses</t>
  </si>
  <si>
    <t>Departmental Other Expenses</t>
  </si>
  <si>
    <t xml:space="preserve">Transformation Programme: Investing in New Zealand Children and their Families </t>
  </si>
  <si>
    <t>Total Departmental Other Expenses</t>
  </si>
  <si>
    <t>Investing in Children and Young People MCA</t>
  </si>
  <si>
    <t>Total Annual and MYA Expenses</t>
  </si>
  <si>
    <t>Childrens Costs</t>
  </si>
  <si>
    <t>Other Costs</t>
  </si>
  <si>
    <t>Direct</t>
  </si>
  <si>
    <t>Indirect</t>
  </si>
  <si>
    <t>Overhead &amp; Centralised</t>
  </si>
  <si>
    <t>Total Multi-Category Expenses</t>
  </si>
  <si>
    <t>FY 2018</t>
  </si>
  <si>
    <t>Reducing Youth Reoffending Social Bond Pilot</t>
  </si>
  <si>
    <t>Total Annual, Permanent and Multi-year Appropriations</t>
  </si>
  <si>
    <t>Non-Departmental Output Expenses</t>
  </si>
  <si>
    <t xml:space="preserve"> Connection and Advocacy Service</t>
  </si>
  <si>
    <t>Total Non-Departmental Output Expenses</t>
  </si>
  <si>
    <t>Contracted NGO Expenditure</t>
  </si>
  <si>
    <t>Multi-Year Appropriations Departmental output expenses</t>
  </si>
  <si>
    <t>Evaluation and Auditing Expenses for the Reducing Youth Reoffending Social Bond Pilot</t>
  </si>
  <si>
    <t>Total Multi-Year Appropriations Departmental output expenses</t>
  </si>
  <si>
    <t>Total Multi-Year Appropriations</t>
  </si>
  <si>
    <t>FY 2019</t>
  </si>
  <si>
    <t>FY 2020</t>
  </si>
  <si>
    <t>VOTE: ORANGA TAMARIKI Ministry for Children</t>
  </si>
  <si>
    <t>Early and Intensive Intervention</t>
  </si>
  <si>
    <t>Prevention</t>
  </si>
  <si>
    <t>Statutory Intervention and Transition</t>
  </si>
  <si>
    <t>Supporting and Developing Providers and Services</t>
  </si>
  <si>
    <t>Intensive Intervention</t>
  </si>
  <si>
    <t>FY 2021</t>
  </si>
  <si>
    <t xml:space="preserve">Policy Advice and Ministerial Services </t>
  </si>
  <si>
    <t>FY 2022</t>
  </si>
  <si>
    <t>FY 2023</t>
  </si>
  <si>
    <t>Crown Response to Abuse in Care Royal Commission of Inquiry and establishment of a new redress system for abuse survivors</t>
  </si>
  <si>
    <t>Pay Equity Claim for Social Worker Employed by Agencies Funded by the Crown</t>
  </si>
  <si>
    <t>Tā Harawira Gardiner Centre for the Child and Endowed Chair</t>
  </si>
  <si>
    <t>FY 2024</t>
  </si>
  <si>
    <t>Breakdown of organisational spend, separated by Titles and Scopes of Appropriations (FY 2019)</t>
  </si>
  <si>
    <t>Breakdown of organisational spend, separated by Titles and Scopes of Appropriations (FY 2018)</t>
  </si>
  <si>
    <t>Breakdown of organisational spend, separated by Titles and Scopes of Appropriations (FY 2020)</t>
  </si>
  <si>
    <t>Breakdown of organisational spend, separated by Titles and Scopes of Appropriations (FY 2021)</t>
  </si>
  <si>
    <t>Prevention and Early Intervention</t>
  </si>
  <si>
    <t>Breakdown of organisational spend, separated by Titles and Scopes of Appropriations (FY 2022)</t>
  </si>
  <si>
    <t>Intensive Response</t>
  </si>
  <si>
    <t>Breakdown of organisational spend, separated by Titles and Scopes of Appropriations (FY 2023)</t>
  </si>
  <si>
    <t>Breakdown of organisational spend, separated by Titles and Scopes of Appropriations (FY 2024)</t>
  </si>
  <si>
    <t>Statements regarding the data</t>
  </si>
  <si>
    <t>Breakdown of organisational spend, separated by Titles and Scopes of Appropriations</t>
  </si>
  <si>
    <t>The appropriations have been broken down by major cost types used by Oranga Tamariki</t>
  </si>
  <si>
    <t>From time to time the allocation rules that drive the distribution of a portion of the costs between appropriations changes to reflect changes in the appropriation structure, organisational structure and service delivery levels. This will have an impact on comparability of costs over time.</t>
  </si>
  <si>
    <t>Total Contracted NGO Expenditure by Appropriation</t>
  </si>
  <si>
    <t>Financial information has been presented for each of the years by appropriation and output class in accordance with the appropriations structures in existence at the end of the year and inline with the appropriation structure presented in the Annual Report for that year.</t>
  </si>
  <si>
    <t xml:space="preserve">Costs are allocated to appropriations through a set of rules applied to general ledger and cost centre totals. Separating the costs allocated to an appropriation into contracted services, payments to caregivers, or other recipients of funding would take a significant amount of time and resource and has therefore not been provided. </t>
  </si>
  <si>
    <t>Contracted NGO expenditure represents the total expenditure related to services delivered for the financial year. This will differ form that actual payments made during the year due to the timing of payments.</t>
  </si>
  <si>
    <t>Statutory Intervention and Transition Board Payments and Higher Foster Care Allowance payments</t>
  </si>
  <si>
    <t>Statutory Intervention and Transition Board Payments and Higher Foster Care Allowance payments includes only these type of payments made to Caregivers. This does not include all payments to Caregivers.</t>
  </si>
  <si>
    <t>The information has been provided from 2018 through to 2024. At the time of writing, the annual review process for information for the 2025 financial year is not yet complete</t>
  </si>
  <si>
    <t xml:space="preserve">Oranga Tamariki was established on 1 April 2017 (at that time as the Ministry for Vulnerable Children), and as such information can only be provided from the 2018 financial year onwards (the first full year of operations). </t>
  </si>
  <si>
    <t>A change in the structure of the Chart of Accounts occurred between FY 2020 and FY 2021. This resulted in a change in how expenditure is coded and grouped up and is reflected in the change in column headings between FY2020 and FY2021.</t>
  </si>
  <si>
    <t>Connection &amp; Advocacy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</si>
</sst>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_(* #,##0.00_);_(* \(#,##0.00\);_(* &quot;-&quot;??_);_(@_)"/>
  </numFmts>
  <fonts count="17">
    <font>
      <sz val="11"/>
      <color theme="1"/>
      <name val="Aptos Narrow"/>
      <family val="2"/>
      <scheme val="minor"/>
    </font>
    <font>
      <sz val="11"/>
      <color theme="1"/>
      <name val="Aptos Narrow"/>
      <family val="2"/>
      <scheme val="minor"/>
    </font>
    <font>
      <b/>
      <sz val="11"/>
      <color theme="1"/>
      <name val="Aptos Narrow"/>
      <family val="2"/>
      <scheme val="minor"/>
    </font>
    <font>
      <b/>
      <sz val="10.5"/>
      <color rgb="FF165D81"/>
      <name val="Calibri"/>
      <family val="2"/>
    </font>
    <font>
      <sz val="11"/>
      <color indexed="8"/>
      <name val="Aptos Narrow"/>
      <family val="2"/>
      <scheme val="minor"/>
    </font>
    <font>
      <b/>
      <sz val="10.5"/>
      <color theme="1" tint="0.24994659260841701"/>
      <name val="Calibri"/>
      <family val="2"/>
    </font>
    <font>
      <sz val="11"/>
      <color theme="1"/>
      <name val="Arial Mäori"/>
      <family val="2"/>
    </font>
    <font>
      <sz val="10"/>
      <color theme="1"/>
      <name val="Tahoma"/>
      <family val="2"/>
    </font>
    <font>
      <sz val="10"/>
      <name val="Arial"/>
      <family val="2"/>
    </font>
    <font>
      <b/>
      <sz val="10.5"/>
      <color theme="1" tint="0.34998626667073579"/>
      <name val="Calibri"/>
      <family val="2"/>
    </font>
    <font>
      <b/>
      <sz val="10.5"/>
      <color theme="4"/>
      <name val="Calibri"/>
      <family val="2"/>
    </font>
    <font>
      <b/>
      <sz val="10.5"/>
      <color theme="7"/>
      <name val="Calibri"/>
      <family val="2"/>
    </font>
    <font>
      <b/>
      <sz val="10.5"/>
      <color theme="5" tint="0.39994506668294322"/>
      <name val="Calibri"/>
      <family val="2"/>
    </font>
    <font>
      <b/>
      <sz val="10.5"/>
      <color rgb="FF336577"/>
      <name val="Calibri"/>
      <family val="2"/>
    </font>
    <font>
      <b/>
      <sz val="10.5"/>
      <color theme="6" tint="-0.24994659260841701"/>
      <name val="Calibri"/>
      <family val="2"/>
    </font>
    <font>
      <b/>
      <sz val="10.5"/>
      <color theme="3" tint="0.39994506668294322"/>
      <name val="Calibri"/>
      <family val="2"/>
    </font>
    <font>
      <b/>
      <sz val="14"/>
      <color theme="1"/>
      <name val="Aptos Narrow"/>
      <family val="2"/>
      <scheme val="minor"/>
    </font>
  </fonts>
  <fills count="4">
    <fill>
      <patternFill patternType="none"/>
    </fill>
    <fill>
      <patternFill patternType="gray125"/>
    </fill>
    <fill>
      <patternFill patternType="solid">
        <fgColor rgb="FFBED7A5"/>
        <bgColor indexed="64"/>
      </patternFill>
    </fill>
    <fill>
      <patternFill patternType="solid">
        <fgColor theme="8" tint="0.79998168889431442"/>
        <bgColor indexed="64"/>
      </patternFill>
    </fill>
  </fills>
  <borders count="12">
    <border>
      <left/>
      <right/>
      <top/>
      <bottom/>
      <diagonal/>
    </border>
    <border>
      <left/>
      <right/>
      <top style="thin">
        <color indexed="64"/>
      </top>
      <bottom style="double">
        <color indexed="64"/>
      </bottom>
      <diagonal/>
    </border>
    <border>
      <left style="thin">
        <color rgb="FFBFBFBF"/>
      </left>
      <right style="medium">
        <color rgb="FFBFBFBF"/>
      </right>
      <top style="thin">
        <color rgb="FFBFBFBF"/>
      </top>
      <bottom style="thin">
        <color rgb="FFBFBFBF"/>
      </bottom>
      <diagonal/>
    </border>
    <border>
      <left style="medium">
        <color rgb="FFBFBFBF"/>
      </left>
      <right style="medium">
        <color rgb="FFBFBFBF"/>
      </right>
      <top style="medium">
        <color rgb="FFBFBFBF"/>
      </top>
      <bottom style="medium">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0"/>
      </left>
      <right style="thin">
        <color theme="0"/>
      </right>
      <top style="thin">
        <color theme="0"/>
      </top>
      <bottom style="thin">
        <color theme="0"/>
      </bottom>
      <diagonal/>
    </border>
    <border>
      <left style="thin">
        <color rgb="FFBFBFBF"/>
      </left>
      <right style="thin">
        <color rgb="FFBFBFBF"/>
      </right>
      <top style="thin">
        <color rgb="FFBFBFBF"/>
      </top>
      <bottom style="medium">
        <color rgb="FFBFBFBF"/>
      </bottom>
      <diagonal/>
    </border>
    <border>
      <left/>
      <right/>
      <top style="thin">
        <color auto="1"/>
      </top>
      <bottom style="thin">
        <color auto="1"/>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thin">
        <color theme="0" tint="-0.24994659260841701"/>
      </left>
      <right style="thin">
        <color theme="0" tint="-0.24994659260841701"/>
      </right>
      <top/>
      <bottom/>
      <diagonal/>
    </border>
  </borders>
  <cellStyleXfs count="81">
    <xf numFmtId="0" fontId="0" fillId="0" borderId="0"/>
    <xf numFmtId="43" fontId="1" fillId="0" borderId="0" applyFont="0" applyFill="0" applyBorder="0" applyAlignment="0" applyProtection="0"/>
    <xf numFmtId="0" fontId="3" fillId="0" borderId="2">
      <alignment horizontal="left" vertical="center"/>
    </xf>
    <xf numFmtId="0" fontId="3" fillId="0" borderId="3" applyNumberFormat="0" applyFill="0" applyAlignment="0" applyProtection="0"/>
    <xf numFmtId="0" fontId="4" fillId="0" borderId="0"/>
    <xf numFmtId="0" fontId="5" fillId="0" borderId="4">
      <alignment horizontal="center" vertical="center"/>
    </xf>
    <xf numFmtId="0" fontId="3" fillId="0" borderId="5">
      <alignment horizontal="center" vertical="center"/>
    </xf>
    <xf numFmtId="0" fontId="3" fillId="0" borderId="6">
      <alignment horizontal="left" vertical="center"/>
    </xf>
    <xf numFmtId="0" fontId="5" fillId="2" borderId="7"/>
    <xf numFmtId="0" fontId="3" fillId="0" borderId="8">
      <alignment horizontal="center" vertical="center"/>
    </xf>
    <xf numFmtId="0" fontId="6" fillId="0" borderId="0"/>
    <xf numFmtId="0" fontId="7" fillId="0" borderId="0"/>
    <xf numFmtId="0" fontId="6" fillId="0" borderId="0"/>
    <xf numFmtId="165" fontId="8" fillId="0" borderId="0" applyFont="0" applyFill="0" applyBorder="0" applyAlignment="0" applyProtection="0"/>
    <xf numFmtId="43" fontId="6" fillId="0" borderId="0" applyFont="0" applyFill="0" applyBorder="0" applyAlignment="0" applyProtection="0"/>
    <xf numFmtId="0" fontId="3" fillId="0" borderId="10" applyNumberFormat="0" applyFill="0" applyProtection="0">
      <alignment horizontal="center" vertical="center"/>
    </xf>
    <xf numFmtId="3" fontId="5" fillId="0" borderId="11" applyFont="0" applyFill="0" applyAlignment="0" applyProtection="0"/>
    <xf numFmtId="3" fontId="5" fillId="0" borderId="11" applyFont="0" applyFill="0" applyAlignment="0" applyProtection="0"/>
    <xf numFmtId="3" fontId="5" fillId="0" borderId="11" applyFont="0" applyFill="0" applyAlignment="0" applyProtection="0"/>
    <xf numFmtId="3" fontId="5" fillId="0" borderId="11" applyFont="0" applyFill="0" applyAlignment="0" applyProtection="0"/>
    <xf numFmtId="3" fontId="5" fillId="0" borderId="11" applyFont="0" applyFill="0" applyAlignment="0" applyProtection="0"/>
    <xf numFmtId="3" fontId="5" fillId="0" borderId="11" applyFont="0" applyFill="0" applyAlignment="0" applyProtection="0"/>
    <xf numFmtId="3" fontId="5" fillId="0" borderId="11" applyFont="0" applyFill="0" applyAlignment="0" applyProtection="0"/>
    <xf numFmtId="3" fontId="5" fillId="0" borderId="11" applyFont="0" applyFill="0" applyAlignment="0" applyProtection="0"/>
    <xf numFmtId="3" fontId="3" fillId="0" borderId="10" applyNumberFormat="0" applyFill="0" applyAlignment="0" applyProtection="0"/>
    <xf numFmtId="0" fontId="3" fillId="0" borderId="10" applyNumberFormat="0" applyFill="0" applyAlignment="0" applyProtection="0"/>
    <xf numFmtId="3" fontId="3" fillId="0" borderId="10" applyNumberFormat="0" applyFill="0" applyAlignment="0" applyProtection="0"/>
    <xf numFmtId="0" fontId="3" fillId="0" borderId="10" applyNumberFormat="0" applyFill="0" applyAlignment="0" applyProtection="0"/>
    <xf numFmtId="0" fontId="3" fillId="0" borderId="10" applyNumberFormat="0" applyFill="0" applyAlignment="0" applyProtection="0"/>
    <xf numFmtId="0" fontId="3" fillId="0" borderId="10" applyNumberFormat="0" applyFill="0" applyAlignment="0" applyProtection="0"/>
    <xf numFmtId="0" fontId="3" fillId="0" borderId="10" applyNumberFormat="0" applyFill="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0" applyNumberFormat="0" applyBorder="0" applyAlignment="0" applyProtection="0"/>
    <xf numFmtId="3" fontId="5" fillId="0" borderId="11" applyNumberFormat="0" applyBorder="0" applyAlignment="0" applyProtection="0"/>
    <xf numFmtId="3" fontId="5" fillId="0" borderId="11" applyNumberFormat="0" applyBorder="0" applyAlignment="0" applyProtection="0"/>
    <xf numFmtId="3" fontId="5" fillId="0" borderId="11" applyNumberFormat="0" applyBorder="0" applyAlignment="0" applyProtection="0"/>
    <xf numFmtId="0" fontId="5" fillId="0" borderId="11" applyNumberFormat="0" applyFill="0" applyAlignment="0" applyProtection="0"/>
    <xf numFmtId="0" fontId="5" fillId="0" borderId="11" applyNumberFormat="0" applyFill="0" applyAlignment="0" applyProtection="0"/>
    <xf numFmtId="0" fontId="5" fillId="0" borderId="11">
      <alignment horizontal="right" vertical="center"/>
    </xf>
    <xf numFmtId="3" fontId="5" fillId="2" borderId="11">
      <alignment horizontal="center" vertical="center"/>
    </xf>
    <xf numFmtId="0" fontId="5" fillId="2" borderId="11">
      <alignment horizontal="right" vertical="center"/>
    </xf>
    <xf numFmtId="0" fontId="3" fillId="0" borderId="6">
      <alignment horizontal="left" vertical="center"/>
    </xf>
    <xf numFmtId="0" fontId="9" fillId="0" borderId="4">
      <alignment horizontal="center" vertical="center"/>
    </xf>
    <xf numFmtId="0" fontId="5" fillId="3" borderId="11"/>
    <xf numFmtId="3" fontId="3" fillId="0" borderId="10" applyFill="0" applyAlignment="0" applyProtection="0"/>
    <xf numFmtId="3" fontId="3" fillId="0" borderId="10" applyFill="0" applyAlignment="0" applyProtection="0"/>
    <xf numFmtId="3" fontId="3" fillId="0" borderId="10" applyFill="0" applyAlignment="0" applyProtection="0"/>
    <xf numFmtId="3" fontId="3" fillId="0" borderId="10" applyFill="0" applyAlignment="0" applyProtection="0"/>
    <xf numFmtId="0" fontId="3" fillId="0" borderId="10" applyFill="0" applyAlignment="0" applyProtection="0"/>
    <xf numFmtId="3" fontId="3" fillId="0" borderId="10" applyFill="0" applyAlignment="0" applyProtection="0"/>
    <xf numFmtId="0" fontId="3" fillId="0" borderId="5">
      <alignment horizontal="center" vertical="center"/>
    </xf>
    <xf numFmtId="0" fontId="3" fillId="0" borderId="5">
      <alignment horizontal="center" vertical="center"/>
    </xf>
    <xf numFmtId="3" fontId="5" fillId="0" borderId="11" applyFont="0" applyFill="0" applyAlignment="0" applyProtection="0"/>
    <xf numFmtId="0" fontId="5" fillId="0" borderId="11" applyFill="0" applyAlignment="0" applyProtection="0"/>
    <xf numFmtId="0" fontId="3" fillId="0" borderId="10" applyFill="0" applyAlignment="0" applyProtection="0"/>
    <xf numFmtId="3" fontId="3" fillId="0" borderId="10" applyFill="0" applyAlignment="0" applyProtection="0"/>
    <xf numFmtId="0" fontId="3" fillId="0" borderId="10" applyFill="0" applyAlignment="0" applyProtection="0"/>
    <xf numFmtId="0" fontId="3" fillId="0" borderId="10" applyFill="0" applyAlignment="0" applyProtection="0"/>
    <xf numFmtId="0" fontId="3" fillId="0" borderId="10" applyFill="0" applyAlignment="0" applyProtection="0"/>
    <xf numFmtId="0" fontId="3" fillId="0" borderId="10" applyFill="0" applyAlignment="0" applyProtection="0"/>
    <xf numFmtId="0" fontId="3" fillId="0" borderId="6">
      <alignment horizontal="left" vertical="center"/>
    </xf>
    <xf numFmtId="3" fontId="3" fillId="0" borderId="10" applyFill="0" applyAlignment="0" applyProtection="0"/>
    <xf numFmtId="3" fontId="10" fillId="0" borderId="11"/>
    <xf numFmtId="3" fontId="11" fillId="0" borderId="11"/>
    <xf numFmtId="0" fontId="3" fillId="0" borderId="5">
      <alignment horizontal="left" vertical="top"/>
    </xf>
    <xf numFmtId="0" fontId="12" fillId="0" borderId="11"/>
    <xf numFmtId="0" fontId="3" fillId="0" borderId="5">
      <alignment horizontal="left" vertical="center"/>
    </xf>
    <xf numFmtId="3" fontId="5" fillId="0" borderId="11">
      <alignment horizontal="right" vertical="center"/>
    </xf>
    <xf numFmtId="0" fontId="3" fillId="0" borderId="5">
      <alignment horizontal="right" vertical="center"/>
    </xf>
    <xf numFmtId="3" fontId="5" fillId="0" borderId="11"/>
    <xf numFmtId="3" fontId="5" fillId="0" borderId="11"/>
    <xf numFmtId="0" fontId="5" fillId="0" borderId="4">
      <alignment horizontal="center" vertical="center" wrapText="1"/>
    </xf>
    <xf numFmtId="0" fontId="13" fillId="0" borderId="4">
      <alignment horizontal="left" vertical="center" indent="1"/>
    </xf>
    <xf numFmtId="0" fontId="14" fillId="0" borderId="11"/>
    <xf numFmtId="3" fontId="5" fillId="0" borderId="11">
      <alignment horizontal="center" vertical="center"/>
    </xf>
    <xf numFmtId="0" fontId="3" fillId="0" borderId="5">
      <alignment horizontal="center" vertical="center"/>
    </xf>
    <xf numFmtId="0" fontId="3" fillId="0" borderId="6">
      <alignment horizontal="left" vertical="center"/>
    </xf>
    <xf numFmtId="0" fontId="15" fillId="0" borderId="11"/>
  </cellStyleXfs>
  <cellXfs count="22">
    <xf numFmtId="0" fontId="0" fillId="0" borderId="0" xfId="0"/>
    <xf numFmtId="3" fontId="0" fillId="0" borderId="0" xfId="0" applyNumberFormat="1"/>
    <xf numFmtId="164" fontId="0" fillId="0" borderId="0" xfId="1" applyNumberFormat="1" applyFont="1"/>
    <xf numFmtId="0" fontId="2" fillId="0" borderId="0" xfId="0" applyFont="1"/>
    <xf numFmtId="0" fontId="0" fillId="0" borderId="0" xfId="0" applyAlignment="1">
      <alignment horizontal="left" indent="2"/>
    </xf>
    <xf numFmtId="0" fontId="2" fillId="0" borderId="9" xfId="0" applyFont="1" applyBorder="1"/>
    <xf numFmtId="164" fontId="1" fillId="0" borderId="0" xfId="1" applyNumberFormat="1" applyFont="1"/>
    <xf numFmtId="164" fontId="2" fillId="0" borderId="9" xfId="1" applyNumberFormat="1" applyFont="1" applyBorder="1"/>
    <xf numFmtId="164" fontId="2" fillId="0" borderId="0" xfId="1" applyNumberFormat="1" applyFont="1" applyAlignment="1">
      <alignment horizontal="center" wrapText="1"/>
    </xf>
    <xf numFmtId="3" fontId="2" fillId="0" borderId="0" xfId="0" applyNumberFormat="1" applyFont="1" applyAlignment="1">
      <alignment horizontal="center" wrapText="1"/>
    </xf>
    <xf numFmtId="0" fontId="2" fillId="0" borderId="0" xfId="0" applyFont="1" applyAlignment="1">
      <alignment horizontal="left" indent="2"/>
    </xf>
    <xf numFmtId="0" fontId="2" fillId="0" borderId="0" xfId="0" applyFont="1" applyAlignment="1">
      <alignment horizontal="left"/>
    </xf>
    <xf numFmtId="164" fontId="2" fillId="0" borderId="0" xfId="1" applyNumberFormat="1" applyFont="1" applyBorder="1"/>
    <xf numFmtId="164" fontId="2" fillId="0" borderId="9" xfId="0" applyNumberFormat="1" applyFont="1" applyBorder="1"/>
    <xf numFmtId="164" fontId="1" fillId="0" borderId="0" xfId="1" applyNumberFormat="1" applyFont="1" applyBorder="1"/>
    <xf numFmtId="0" fontId="0" fillId="0" borderId="0" xfId="0" applyAlignment="1">
      <alignment horizontal="left" indent="1"/>
    </xf>
    <xf numFmtId="0" fontId="0" fillId="0" borderId="0" xfId="0" quotePrefix="1" applyAlignment="1">
      <alignment horizontal="left" indent="2"/>
    </xf>
    <xf numFmtId="0" fontId="0" fillId="0" borderId="0" xfId="0" applyAlignment="1">
      <alignment horizontal="left" wrapText="1" indent="1"/>
    </xf>
    <xf numFmtId="0" fontId="16" fillId="0" borderId="0" xfId="0" applyFont="1"/>
    <xf numFmtId="0" fontId="0" fillId="0" borderId="0" xfId="0" applyAlignment="1">
      <alignment horizontal="left" indent="3"/>
    </xf>
    <xf numFmtId="0" fontId="0" fillId="0" borderId="0" xfId="0" applyAlignment="1">
      <alignment horizontal="left" indent="4"/>
    </xf>
    <xf numFmtId="164" fontId="0" fillId="0" borderId="1" xfId="0" applyNumberFormat="1" applyBorder="1"/>
  </cellXfs>
  <cellStyles count="81">
    <cellStyle name="AF Column - IBM Cognos" xfId="15" xr:uid="{E386B414-EA93-4EE3-A61B-AB92824227E9}"/>
    <cellStyle name="AF Data - IBM Cognos" xfId="16" xr:uid="{41F660E0-0837-4033-A32D-B7DA886998B7}"/>
    <cellStyle name="AF Data 0 - IBM Cognos" xfId="17" xr:uid="{2FC82F8B-B0B6-4BF9-A24C-6241D9FE08F3}"/>
    <cellStyle name="AF Data 1 - IBM Cognos" xfId="18" xr:uid="{A5BC0F27-A724-4175-BA99-ED8C5BD0BFC8}"/>
    <cellStyle name="AF Data 2 - IBM Cognos" xfId="19" xr:uid="{216BF22F-BF8E-4FCF-B183-924FE44AC6EB}"/>
    <cellStyle name="AF Data 3 - IBM Cognos" xfId="20" xr:uid="{1F4F4FA4-C2B8-4325-AAFB-6A7F016873C8}"/>
    <cellStyle name="AF Data 4 - IBM Cognos" xfId="21" xr:uid="{FA8FEA10-9966-4EB1-8148-311CC7C3AED7}"/>
    <cellStyle name="AF Data 5 - IBM Cognos" xfId="22" xr:uid="{6B3C29C4-A7F5-48A5-A450-6EE846975D05}"/>
    <cellStyle name="AF Data Leaf - IBM Cognos" xfId="23" xr:uid="{3AF29771-4269-4726-AE84-A28453EC87D3}"/>
    <cellStyle name="AF Header - IBM Cognos" xfId="24" xr:uid="{36BE67FA-F108-40CB-AB98-5040CCD65BFC}"/>
    <cellStyle name="AF Header 0 - IBM Cognos" xfId="25" xr:uid="{AFED8044-C010-41B1-9D00-693AC27CEA26}"/>
    <cellStyle name="AF Header 1 - IBM Cognos" xfId="26" xr:uid="{30284D09-A70B-4ACD-B0E5-C44EE8F1E17A}"/>
    <cellStyle name="AF Header 2 - IBM Cognos" xfId="27" xr:uid="{C9B66577-90A2-4F97-A7C3-E13637AACD60}"/>
    <cellStyle name="AF Header 3 - IBM Cognos" xfId="28" xr:uid="{A3B02323-DA60-4C06-888E-53C2155553DA}"/>
    <cellStyle name="AF Header 4 - IBM Cognos" xfId="29" xr:uid="{7DC310CB-5B99-453D-ACE5-8B15BAB2A23D}"/>
    <cellStyle name="AF Header 5 - IBM Cognos" xfId="30" xr:uid="{7D70AC6F-E684-4CA0-91C5-B0B46F0582A7}"/>
    <cellStyle name="AF Header Leaf - IBM Cognos" xfId="3" xr:uid="{AD4B5A22-D00D-4432-B2D5-35E1FF189E7A}"/>
    <cellStyle name="AF Row - IBM Cognos" xfId="31" xr:uid="{716B7EA1-7F0A-4B59-AFDD-6164466A59C6}"/>
    <cellStyle name="AF Row 0 - IBM Cognos" xfId="32" xr:uid="{943AECF6-754D-47E9-8227-D5375A25B217}"/>
    <cellStyle name="AF Row 1 - IBM Cognos" xfId="33" xr:uid="{4510BCD0-80F3-47E0-9670-F2ECC18EE3EE}"/>
    <cellStyle name="AF Row 2 - IBM Cognos" xfId="34" xr:uid="{D0368822-8BF9-4316-86FC-FC19A7DAC1EE}"/>
    <cellStyle name="AF Row 3 - IBM Cognos" xfId="35" xr:uid="{A28F4C7B-B442-4FE5-82D0-E68D4039CECC}"/>
    <cellStyle name="AF Row 4 - IBM Cognos" xfId="36" xr:uid="{DC667BBC-4C85-4931-97C5-3FBD7D323D9C}"/>
    <cellStyle name="AF Row 5 - IBM Cognos" xfId="37" xr:uid="{EB9320AD-FDF3-4321-902C-BCD2AE64FADF}"/>
    <cellStyle name="AF Row Leaf - IBM Cognos" xfId="38" xr:uid="{B536429A-985B-4733-AA08-326125FA29EF}"/>
    <cellStyle name="AF Subnm - IBM Cognos" xfId="39" xr:uid="{07C31EF0-FE20-47C7-8279-FBBCF294B098}"/>
    <cellStyle name="AF Title - IBM Cognos" xfId="40" xr:uid="{A1D9A2E2-D79A-4984-A8F2-19BC369FF119}"/>
    <cellStyle name="Calculated Column - IBM Cognos" xfId="41" xr:uid="{017CA297-6F39-4E30-8408-B40BA0D7EB13}"/>
    <cellStyle name="Calculated Column Name - IBM Cognos" xfId="42" xr:uid="{3CEC23DC-9A3E-486F-A6E6-06094578311E}"/>
    <cellStyle name="Calculated Row - IBM Cognos" xfId="43" xr:uid="{E014E9F1-97E6-4600-8D70-B50CC2A27B30}"/>
    <cellStyle name="Calculated Row Name - IBM Cognos" xfId="44" xr:uid="{E1776E0A-BC81-4BA4-94B1-FD3B9E286F14}"/>
    <cellStyle name="Column Name - IBM Cognos" xfId="6" xr:uid="{08D94163-9CA8-4425-A108-34BE4EA08E3B}"/>
    <cellStyle name="Column Template - IBM Cognos" xfId="45" xr:uid="{8FB80648-A702-42DE-938D-60CAE80AAC01}"/>
    <cellStyle name="Comma" xfId="1" builtinId="3"/>
    <cellStyle name="Comma 2" xfId="13" xr:uid="{E9C92C65-B414-4231-8C95-E870BC7440B5}"/>
    <cellStyle name="Comma 7" xfId="14" xr:uid="{4166F660-A0FE-4F51-8ED2-E4AA53E76C2F}"/>
    <cellStyle name="Differs From Base - IBM Cognos" xfId="46" xr:uid="{EB43D67F-7A16-400D-A4A8-0D7C4DD17B27}"/>
    <cellStyle name="DQR Column 0 - IBM Cognos" xfId="47" xr:uid="{B8ACEB15-489B-408E-8A56-61B655947E06}"/>
    <cellStyle name="DQR Column 1 - IBM Cognos" xfId="48" xr:uid="{FD78FB29-B0DF-4360-A9D8-88853DB6EFCF}"/>
    <cellStyle name="DQR Column 2 - IBM Cognos" xfId="49" xr:uid="{533A2C88-A8A9-4CDB-BABC-A49093DB1E0C}"/>
    <cellStyle name="DQR Column 3 - IBM Cognos" xfId="50" xr:uid="{64FF18F0-336F-4607-8FB4-9EA3722F4877}"/>
    <cellStyle name="DQR Column 4 - IBM Cognos" xfId="51" xr:uid="{28EE226B-8EEC-42C8-BE78-167010DAB000}"/>
    <cellStyle name="DQR Column 5 - IBM Cognos" xfId="52" xr:uid="{E5D7C496-1190-4532-A539-EAF679F4D398}"/>
    <cellStyle name="DQR Column Default - IBM Cognos" xfId="53" xr:uid="{6350C962-B620-4958-89BE-7FD7CAA4C8C7}"/>
    <cellStyle name="DQR Column Leaf - IBM Cognos" xfId="54" xr:uid="{DB90FADE-6AF4-404A-94DE-6630F30699DC}"/>
    <cellStyle name="DQR Data Default - IBM Cognos" xfId="55" xr:uid="{D693FE9D-197B-491C-96F8-B00BB80A3304}"/>
    <cellStyle name="DQR Default - IBM Cognos" xfId="56" xr:uid="{FEC678E8-8952-441C-96AC-29D57763CCCB}"/>
    <cellStyle name="DQR Row 0 - IBM Cognos" xfId="57" xr:uid="{71D85E88-9D08-4CC2-A6DE-719479D8B63B}"/>
    <cellStyle name="DQR Row 1 - IBM Cognos" xfId="58" xr:uid="{F13A9295-412F-4257-A52D-9AF31B49C016}"/>
    <cellStyle name="DQR Row 2 - IBM Cognos" xfId="59" xr:uid="{0475942D-5A7D-408D-88B6-171538042AE9}"/>
    <cellStyle name="DQR Row 3 - IBM Cognos" xfId="60" xr:uid="{7040487B-8A20-43A6-BF3E-5CABE8288CCC}"/>
    <cellStyle name="DQR Row 4 - IBM Cognos" xfId="61" xr:uid="{28A0F9E7-7BC9-416A-82B4-C1C27B88DAD4}"/>
    <cellStyle name="DQR Row 5 - IBM Cognos" xfId="62" xr:uid="{7B86AD2E-4564-47E4-9848-EC13A1520F58}"/>
    <cellStyle name="DQR Row Default - IBM Cognos" xfId="63" xr:uid="{8B181419-FDB7-446B-8914-0B47C78E68C1}"/>
    <cellStyle name="DQR Row Leaf - IBM Cognos" xfId="64" xr:uid="{1B92099F-BF84-4BDF-ABDC-210EE7C5D179}"/>
    <cellStyle name="Edit - IBM Cognos" xfId="65" xr:uid="{5FA3536D-3341-4693-A891-6CC4835F4D49}"/>
    <cellStyle name="Formula - IBM Cognos" xfId="66" xr:uid="{3F95693F-E7EF-465B-9D51-20A6C2E524F3}"/>
    <cellStyle name="Group Name - IBM Cognos" xfId="67" xr:uid="{903F9CBB-6DC7-4A62-9C9A-187AA14BB61E}"/>
    <cellStyle name="Hold Values - IBM Cognos" xfId="68" xr:uid="{E50C0359-A1EE-455E-90D8-94C9E112B3E0}"/>
    <cellStyle name="List Name - IBM Cognos" xfId="69" xr:uid="{490271C0-A71B-44D9-9D2D-1723D36ED6C5}"/>
    <cellStyle name="Locked - IBM Cognos" xfId="8" xr:uid="{214F218E-B576-44C8-9299-2B4C50B93A01}"/>
    <cellStyle name="Measure - IBM Cognos" xfId="70" xr:uid="{EA505889-3D4B-4E8B-8D01-3DEE634504C9}"/>
    <cellStyle name="Measure Header - IBM Cognos" xfId="71" xr:uid="{30FC6ADC-F2D1-4778-908E-81DE9DB3A022}"/>
    <cellStyle name="Measure Name - IBM Cognos" xfId="5" xr:uid="{D84C2A08-58D6-469D-AF58-396BC74F06C0}"/>
    <cellStyle name="Measure Summary - IBM Cognos" xfId="72" xr:uid="{7DB5B365-069D-4737-B711-F51639446D33}"/>
    <cellStyle name="Measure Summary TM1 - IBM Cognos" xfId="73" xr:uid="{9DD7B029-972D-431F-9C3A-8D5C0BE37901}"/>
    <cellStyle name="Measure Template - IBM Cognos" xfId="74" xr:uid="{4CC7A2B5-625C-4ADC-8C9F-BA6018441DEF}"/>
    <cellStyle name="More - IBM Cognos" xfId="75" xr:uid="{A3BA1FE4-FF1F-4DA0-8F8F-A462F64976B1}"/>
    <cellStyle name="Normal" xfId="0" builtinId="0" customBuiltin="1"/>
    <cellStyle name="Normal 2" xfId="4" xr:uid="{E9A3B89B-A251-423A-A72A-FC21118FD676}"/>
    <cellStyle name="Normal 3" xfId="11" xr:uid="{189AED98-300F-43FB-B742-229326095838}"/>
    <cellStyle name="Normal 5" xfId="10" xr:uid="{4CA9C9FF-76D8-4A77-BF6B-B2C2A574086C}"/>
    <cellStyle name="Normal 5 2" xfId="12" xr:uid="{FF1F43AC-B97E-431D-97E6-3CE363CED75B}"/>
    <cellStyle name="Pending Change - IBM Cognos" xfId="76" xr:uid="{7F541B4E-BA0F-420E-BA4B-FE7180E5E558}"/>
    <cellStyle name="Row Name - IBM Cognos" xfId="7" xr:uid="{1A54D288-2E55-4D72-AF35-B0967EB4CBAA}"/>
    <cellStyle name="Row Template - IBM Cognos" xfId="77" xr:uid="{6725FF46-E146-4D89-BDCF-B02200B16B7D}"/>
    <cellStyle name="Summary Column Name - IBM Cognos" xfId="78" xr:uid="{1ED373EE-6C83-4D54-A0D4-4C8DB6310188}"/>
    <cellStyle name="Summary Column Name TM1 - IBM Cognos" xfId="9" xr:uid="{4EC417B2-C8BC-4CFE-9933-DF51B2B32395}"/>
    <cellStyle name="Summary Row Name - IBM Cognos" xfId="79" xr:uid="{7AC880B2-AD67-4B3D-9528-1CB43262E0BA}"/>
    <cellStyle name="Summary Row Name TM1 - IBM Cognos" xfId="2" xr:uid="{7CC114FF-71D4-46DC-93AA-CDB050E48BBA}"/>
    <cellStyle name="Unsaved Change - IBM Cognos" xfId="80" xr:uid="{56489876-B316-4E86-B3FB-8BC190D5860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9.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672B6-D1DB-4F59-9504-38A1A0200114}">
  <sheetPr>
    <tabColor theme="1"/>
  </sheetPr>
  <dimension ref="A1:A13"/>
  <sheetViews>
    <sheetView workbookViewId="0">
      <selection activeCell="L16" sqref="L16"/>
    </sheetView>
    <sheetView workbookViewId="1">
      <selection activeCell="A11" sqref="A11"/>
    </sheetView>
  </sheetViews>
  <sheetFormatPr defaultRowHeight="14.4"/>
  <sheetData>
    <row r="1" spans="1:1" ht="18">
      <c r="A1" s="18" t="s">
        <v>59</v>
      </c>
    </row>
    <row r="3" spans="1:1">
      <c r="A3" t="s">
        <v>70</v>
      </c>
    </row>
    <row r="4" spans="1:1">
      <c r="A4" t="s">
        <v>69</v>
      </c>
    </row>
    <row r="6" spans="1:1">
      <c r="A6" s="3" t="s">
        <v>60</v>
      </c>
    </row>
    <row r="7" spans="1:1">
      <c r="A7" t="s">
        <v>64</v>
      </c>
    </row>
    <row r="8" spans="1:1" ht="15.6" customHeight="1">
      <c r="A8" t="s">
        <v>68</v>
      </c>
    </row>
    <row r="9" spans="1:1">
      <c r="A9" t="s">
        <v>61</v>
      </c>
    </row>
    <row r="10" spans="1:1">
      <c r="A10" t="s">
        <v>65</v>
      </c>
    </row>
    <row r="11" spans="1:1">
      <c r="A11" t="s">
        <v>71</v>
      </c>
    </row>
    <row r="12" spans="1:1">
      <c r="A12" t="s">
        <v>62</v>
      </c>
    </row>
    <row r="13" spans="1:1">
      <c r="A13" t="s">
        <v>66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C5FFE-E1DD-49DB-BD8C-21578B08B0AA}">
  <sheetPr>
    <tabColor theme="1"/>
  </sheetPr>
  <dimension ref="A1:G40"/>
  <sheetViews>
    <sheetView tabSelected="1" workbookViewId="0">
      <selection activeCell="L16" sqref="L16"/>
    </sheetView>
    <sheetView workbookViewId="1">
      <selection activeCell="A19" sqref="A19"/>
    </sheetView>
  </sheetViews>
  <sheetFormatPr defaultRowHeight="14.4"/>
  <cols>
    <col min="1" max="1" width="105.88671875" customWidth="1"/>
    <col min="2" max="2" width="11.44140625" bestFit="1" customWidth="1"/>
    <col min="3" max="3" width="12" style="1" bestFit="1" customWidth="1"/>
    <col min="4" max="4" width="15.5546875" style="1" customWidth="1"/>
    <col min="5" max="5" width="11.33203125" style="1" customWidth="1"/>
    <col min="6" max="6" width="14.44140625" style="1" customWidth="1"/>
  </cols>
  <sheetData>
    <row r="1" spans="1:7" ht="18">
      <c r="A1" s="18" t="s">
        <v>58</v>
      </c>
    </row>
    <row r="3" spans="1:7" ht="100.8">
      <c r="A3" s="3" t="s">
        <v>36</v>
      </c>
      <c r="B3" s="8" t="s">
        <v>49</v>
      </c>
      <c r="C3" s="9" t="s">
        <v>17</v>
      </c>
      <c r="D3" s="9" t="s">
        <v>67</v>
      </c>
      <c r="E3" s="9" t="s">
        <v>4</v>
      </c>
      <c r="F3" s="9" t="s">
        <v>18</v>
      </c>
    </row>
    <row r="4" spans="1:7">
      <c r="A4" s="3" t="s">
        <v>0</v>
      </c>
      <c r="B4" s="2"/>
    </row>
    <row r="5" spans="1:7">
      <c r="A5" s="4" t="s">
        <v>6</v>
      </c>
      <c r="B5" s="6">
        <v>11363</v>
      </c>
      <c r="C5" s="6">
        <v>16.71414623445575</v>
      </c>
      <c r="D5" s="6"/>
      <c r="E5" s="6">
        <v>9101.4610512733088</v>
      </c>
      <c r="F5" s="6">
        <v>2244.8248024922345</v>
      </c>
    </row>
    <row r="6" spans="1:7">
      <c r="A6" s="4" t="s">
        <v>7</v>
      </c>
      <c r="B6" s="6"/>
      <c r="C6" s="6"/>
      <c r="D6" s="6"/>
      <c r="E6" s="6"/>
      <c r="F6" s="6"/>
      <c r="G6" s="6"/>
    </row>
    <row r="7" spans="1:7">
      <c r="A7" s="4" t="s">
        <v>8</v>
      </c>
      <c r="B7" s="6"/>
      <c r="C7" s="6"/>
      <c r="D7" s="6"/>
      <c r="E7" s="6"/>
      <c r="F7" s="6"/>
    </row>
    <row r="8" spans="1:7">
      <c r="A8" s="4" t="s">
        <v>9</v>
      </c>
      <c r="B8" s="6"/>
      <c r="C8" s="6"/>
      <c r="D8" s="6"/>
      <c r="E8" s="6"/>
      <c r="F8" s="6"/>
    </row>
    <row r="9" spans="1:7">
      <c r="A9" s="4" t="s">
        <v>10</v>
      </c>
      <c r="B9" s="6"/>
      <c r="C9" s="6"/>
      <c r="D9" s="6"/>
      <c r="E9" s="6"/>
      <c r="F9" s="6"/>
    </row>
    <row r="10" spans="1:7">
      <c r="A10" s="4" t="s">
        <v>3</v>
      </c>
      <c r="B10" s="6">
        <v>0</v>
      </c>
      <c r="C10" s="6"/>
      <c r="D10" s="6"/>
      <c r="E10" s="6"/>
      <c r="F10" s="6"/>
    </row>
    <row r="11" spans="1:7">
      <c r="A11" s="4" t="s">
        <v>46</v>
      </c>
      <c r="B11" s="6">
        <v>14427</v>
      </c>
      <c r="C11" s="6">
        <v>8</v>
      </c>
      <c r="D11" s="6"/>
      <c r="E11" s="6">
        <v>8285</v>
      </c>
      <c r="F11" s="6">
        <v>6134</v>
      </c>
    </row>
    <row r="12" spans="1:7">
      <c r="A12" s="5" t="s">
        <v>11</v>
      </c>
      <c r="B12" s="7">
        <f>SUM(B5:B11)</f>
        <v>25790</v>
      </c>
      <c r="C12" s="7">
        <f t="shared" ref="C12:F12" si="0">SUM(C5:C11)</f>
        <v>24.71414623445575</v>
      </c>
      <c r="D12" s="7">
        <f t="shared" si="0"/>
        <v>0</v>
      </c>
      <c r="E12" s="7">
        <f t="shared" si="0"/>
        <v>17386.461051273309</v>
      </c>
      <c r="F12" s="7">
        <f t="shared" si="0"/>
        <v>8378.8248024922341</v>
      </c>
    </row>
    <row r="13" spans="1:7">
      <c r="A13" s="3" t="s">
        <v>12</v>
      </c>
      <c r="B13" s="2"/>
    </row>
    <row r="14" spans="1:7">
      <c r="A14" s="4" t="s">
        <v>13</v>
      </c>
      <c r="B14" s="6"/>
    </row>
    <row r="15" spans="1:7">
      <c r="A15" s="5" t="s">
        <v>14</v>
      </c>
      <c r="B15" s="7">
        <f>+B14</f>
        <v>0</v>
      </c>
      <c r="C15" s="7">
        <f t="shared" ref="C15:F15" si="1">+C14</f>
        <v>0</v>
      </c>
      <c r="D15" s="7">
        <f t="shared" si="1"/>
        <v>0</v>
      </c>
      <c r="E15" s="7">
        <f t="shared" si="1"/>
        <v>0</v>
      </c>
      <c r="F15" s="7">
        <f t="shared" si="1"/>
        <v>0</v>
      </c>
    </row>
    <row r="16" spans="1:7">
      <c r="A16" s="3" t="s">
        <v>26</v>
      </c>
      <c r="B16" s="12"/>
      <c r="C16" s="12"/>
      <c r="D16" s="12"/>
      <c r="E16" s="12"/>
      <c r="F16" s="12"/>
    </row>
    <row r="17" spans="1:6">
      <c r="A17" s="15" t="s">
        <v>27</v>
      </c>
      <c r="B17" s="14">
        <v>6336</v>
      </c>
      <c r="C17" s="14">
        <v>6336</v>
      </c>
      <c r="D17" s="14"/>
      <c r="E17" s="14">
        <v>0</v>
      </c>
      <c r="F17" s="14">
        <v>0</v>
      </c>
    </row>
    <row r="18" spans="1:6">
      <c r="A18" s="17" t="s">
        <v>47</v>
      </c>
      <c r="B18" s="14"/>
      <c r="C18" s="14"/>
      <c r="D18" s="14"/>
      <c r="E18" s="12"/>
      <c r="F18" s="14"/>
    </row>
    <row r="19" spans="1:6">
      <c r="A19" s="17" t="s">
        <v>48</v>
      </c>
      <c r="B19" s="14"/>
      <c r="C19" s="14"/>
      <c r="D19" s="14"/>
      <c r="E19" s="12"/>
      <c r="F19" s="14"/>
    </row>
    <row r="20" spans="1:6">
      <c r="A20" s="5" t="s">
        <v>28</v>
      </c>
      <c r="B20" s="7">
        <f>SUM(B17:B19)</f>
        <v>6336</v>
      </c>
      <c r="C20" s="7">
        <f t="shared" ref="C20:F20" si="2">SUM(C17:C19)</f>
        <v>6336</v>
      </c>
      <c r="D20" s="7">
        <f t="shared" si="2"/>
        <v>0</v>
      </c>
      <c r="E20" s="7">
        <f t="shared" si="2"/>
        <v>0</v>
      </c>
      <c r="F20" s="7">
        <f t="shared" si="2"/>
        <v>0</v>
      </c>
    </row>
    <row r="21" spans="1:6">
      <c r="A21" s="3" t="s">
        <v>2</v>
      </c>
      <c r="B21" s="2"/>
    </row>
    <row r="22" spans="1:6">
      <c r="A22" s="3" t="s">
        <v>15</v>
      </c>
      <c r="B22" s="2"/>
    </row>
    <row r="23" spans="1:6">
      <c r="A23" s="3" t="s">
        <v>0</v>
      </c>
      <c r="B23" s="2"/>
    </row>
    <row r="24" spans="1:6">
      <c r="A24" s="4" t="s">
        <v>56</v>
      </c>
      <c r="B24" s="6">
        <v>23117</v>
      </c>
      <c r="C24" s="6">
        <v>12094.891223365195</v>
      </c>
      <c r="D24" s="6"/>
      <c r="E24" s="6">
        <v>6583.3328119206581</v>
      </c>
      <c r="F24" s="6">
        <v>4438.7759647141456</v>
      </c>
    </row>
    <row r="25" spans="1:6">
      <c r="A25" s="16" t="s">
        <v>54</v>
      </c>
      <c r="B25" s="6">
        <v>456465</v>
      </c>
      <c r="C25" s="6">
        <v>252290.03636739761</v>
      </c>
      <c r="D25" s="6"/>
      <c r="E25" s="6">
        <v>158388.36025964119</v>
      </c>
      <c r="F25" s="6">
        <v>45786.603372961203</v>
      </c>
    </row>
    <row r="26" spans="1:6">
      <c r="A26" s="4" t="s">
        <v>39</v>
      </c>
      <c r="B26" s="6">
        <v>1048729</v>
      </c>
      <c r="C26" s="6">
        <v>418891.36959736468</v>
      </c>
      <c r="D26" s="6">
        <v>50099</v>
      </c>
      <c r="E26" s="6">
        <v>409374.7729094908</v>
      </c>
      <c r="F26" s="6">
        <v>170363.85749314452</v>
      </c>
    </row>
    <row r="27" spans="1:6">
      <c r="A27" s="4" t="s">
        <v>43</v>
      </c>
      <c r="B27" s="6">
        <v>10379</v>
      </c>
      <c r="C27" s="6">
        <v>2.0696688098038329</v>
      </c>
      <c r="D27" s="6"/>
      <c r="E27" s="6">
        <v>8194.8891766280467</v>
      </c>
      <c r="F27" s="6">
        <v>2182.0411545621505</v>
      </c>
    </row>
    <row r="28" spans="1:6">
      <c r="A28" s="5" t="s">
        <v>22</v>
      </c>
      <c r="B28" s="7">
        <f>SUM(B23:B27)</f>
        <v>1538690</v>
      </c>
      <c r="C28" s="7">
        <f>SUM(C23:C27)</f>
        <v>683278.36685693718</v>
      </c>
      <c r="D28" s="7">
        <f>SUM(D23:D27)</f>
        <v>50099</v>
      </c>
      <c r="E28" s="7">
        <f>SUM(E23:E27)</f>
        <v>582541.35515768081</v>
      </c>
      <c r="F28" s="7">
        <f>SUM(F23:F27)</f>
        <v>222771.27798538201</v>
      </c>
    </row>
    <row r="29" spans="1:6">
      <c r="A29" s="3"/>
      <c r="B29" s="12"/>
      <c r="C29" s="12"/>
      <c r="D29" s="12"/>
      <c r="E29" s="12"/>
      <c r="F29" s="12"/>
    </row>
    <row r="30" spans="1:6">
      <c r="A30" s="11" t="s">
        <v>26</v>
      </c>
    </row>
    <row r="31" spans="1:6">
      <c r="A31" s="4" t="s">
        <v>24</v>
      </c>
      <c r="B31" s="6"/>
      <c r="C31" s="6"/>
      <c r="D31" s="6"/>
      <c r="E31" s="6"/>
      <c r="F31" s="6"/>
    </row>
    <row r="32" spans="1:6">
      <c r="A32" s="4" t="s">
        <v>5</v>
      </c>
      <c r="B32" s="6">
        <v>709</v>
      </c>
      <c r="C32" s="14">
        <v>102</v>
      </c>
      <c r="D32" s="14"/>
      <c r="E32" s="14">
        <v>0</v>
      </c>
      <c r="F32" s="14">
        <v>607</v>
      </c>
    </row>
    <row r="33" spans="1:6">
      <c r="A33" s="11" t="s">
        <v>28</v>
      </c>
      <c r="B33" s="13">
        <f>SUM(B31:B32)</f>
        <v>709</v>
      </c>
      <c r="C33" s="13">
        <f t="shared" ref="C33:F33" si="3">SUM(C31:C32)</f>
        <v>102</v>
      </c>
      <c r="D33" s="13">
        <f t="shared" ref="D33" si="4">SUM(D31:D32)</f>
        <v>0</v>
      </c>
      <c r="E33" s="13">
        <f t="shared" si="3"/>
        <v>0</v>
      </c>
      <c r="F33" s="13">
        <f t="shared" si="3"/>
        <v>607</v>
      </c>
    </row>
    <row r="34" spans="1:6">
      <c r="A34" s="3" t="s">
        <v>33</v>
      </c>
      <c r="B34" s="13">
        <f>+B33</f>
        <v>709</v>
      </c>
      <c r="C34" s="13">
        <f t="shared" ref="C34:F34" si="5">+C33</f>
        <v>102</v>
      </c>
      <c r="D34" s="13">
        <f t="shared" ref="D34" si="6">+D33</f>
        <v>0</v>
      </c>
      <c r="E34" s="13">
        <f t="shared" si="5"/>
        <v>0</v>
      </c>
      <c r="F34" s="13">
        <f t="shared" si="5"/>
        <v>607</v>
      </c>
    </row>
    <row r="35" spans="1:6">
      <c r="A35" s="11" t="s">
        <v>25</v>
      </c>
      <c r="B35" s="13">
        <f>+B34+B28+B20+B15+B12</f>
        <v>1571525</v>
      </c>
      <c r="C35" s="13">
        <f>+C34+C28+C20+C15+C12</f>
        <v>689741.08100317162</v>
      </c>
      <c r="D35" s="13">
        <f>+D34+D28+D20+D15+D12</f>
        <v>50099</v>
      </c>
      <c r="E35" s="13">
        <f>+E34+E28+E20+E15+E12</f>
        <v>599927.81620895409</v>
      </c>
      <c r="F35" s="13">
        <f>+F34+F28+F20+F15+F12</f>
        <v>231757.10278787423</v>
      </c>
    </row>
    <row r="36" spans="1:6">
      <c r="A36" s="10"/>
    </row>
    <row r="37" spans="1:6" ht="18">
      <c r="A37" s="18" t="s">
        <v>63</v>
      </c>
    </row>
    <row r="38" spans="1:6">
      <c r="A38" t="s">
        <v>72</v>
      </c>
      <c r="B38" s="2">
        <v>6336</v>
      </c>
    </row>
    <row r="39" spans="1:6">
      <c r="A39" t="s">
        <v>15</v>
      </c>
      <c r="B39" s="2">
        <v>555759.10913000046</v>
      </c>
    </row>
    <row r="40" spans="1:6">
      <c r="A40" s="3" t="s">
        <v>29</v>
      </c>
      <c r="B40" s="13">
        <f>SUM(B38:B39)</f>
        <v>562095.10913000046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9DDEA-3328-4DFD-B11E-4076A288F087}">
  <sheetPr>
    <tabColor theme="1"/>
  </sheetPr>
  <dimension ref="A1:G33"/>
  <sheetViews>
    <sheetView workbookViewId="0">
      <selection activeCell="D3" sqref="D3"/>
    </sheetView>
    <sheetView workbookViewId="1">
      <selection activeCell="A31" sqref="A31"/>
    </sheetView>
  </sheetViews>
  <sheetFormatPr defaultRowHeight="14.4"/>
  <cols>
    <col min="1" max="1" width="105.88671875" customWidth="1"/>
    <col min="2" max="2" width="11.44140625" bestFit="1" customWidth="1"/>
    <col min="3" max="3" width="12" style="1" bestFit="1" customWidth="1"/>
    <col min="4" max="4" width="12" style="1" customWidth="1"/>
    <col min="5" max="5" width="11.33203125" style="1" customWidth="1"/>
    <col min="6" max="6" width="14.44140625" style="1" customWidth="1"/>
  </cols>
  <sheetData>
    <row r="1" spans="1:6" ht="18">
      <c r="A1" s="18" t="s">
        <v>57</v>
      </c>
    </row>
    <row r="3" spans="1:6" ht="144">
      <c r="A3" s="3" t="s">
        <v>36</v>
      </c>
      <c r="B3" s="8" t="s">
        <v>45</v>
      </c>
      <c r="C3" s="9" t="s">
        <v>17</v>
      </c>
      <c r="D3" s="9" t="s">
        <v>67</v>
      </c>
      <c r="E3" s="9" t="s">
        <v>4</v>
      </c>
      <c r="F3" s="9" t="s">
        <v>18</v>
      </c>
    </row>
    <row r="4" spans="1:6">
      <c r="A4" s="3" t="s">
        <v>0</v>
      </c>
      <c r="B4" s="2"/>
    </row>
    <row r="5" spans="1:6">
      <c r="A5" s="4" t="s">
        <v>6</v>
      </c>
      <c r="B5" s="6">
        <v>10360</v>
      </c>
      <c r="C5" s="6">
        <v>21</v>
      </c>
      <c r="D5" s="6"/>
      <c r="E5" s="6">
        <v>8167</v>
      </c>
      <c r="F5" s="6">
        <v>2172</v>
      </c>
    </row>
    <row r="6" spans="1:6">
      <c r="A6" s="4" t="s">
        <v>3</v>
      </c>
      <c r="B6" s="6">
        <v>3393</v>
      </c>
      <c r="C6" s="6">
        <v>0</v>
      </c>
      <c r="D6" s="6"/>
      <c r="E6" s="6">
        <v>1654</v>
      </c>
      <c r="F6" s="6">
        <v>1739</v>
      </c>
    </row>
    <row r="7" spans="1:6">
      <c r="A7" s="4" t="s">
        <v>46</v>
      </c>
      <c r="B7" s="6">
        <v>9832</v>
      </c>
      <c r="C7" s="6">
        <v>1</v>
      </c>
      <c r="D7" s="6"/>
      <c r="E7" s="6">
        <v>4037</v>
      </c>
      <c r="F7" s="6">
        <v>5794</v>
      </c>
    </row>
    <row r="8" spans="1:6">
      <c r="A8" s="5" t="s">
        <v>11</v>
      </c>
      <c r="B8" s="7">
        <f>SUM(B5:B7)</f>
        <v>23585</v>
      </c>
      <c r="C8" s="7">
        <f>SUM(C5:C7)</f>
        <v>22</v>
      </c>
      <c r="D8" s="7">
        <f>SUM(D5:D7)</f>
        <v>0</v>
      </c>
      <c r="E8" s="7">
        <f>SUM(E5:E7)</f>
        <v>13858</v>
      </c>
      <c r="F8" s="7">
        <f>SUM(F5:F7)</f>
        <v>9705</v>
      </c>
    </row>
    <row r="9" spans="1:6">
      <c r="A9" s="3" t="s">
        <v>26</v>
      </c>
      <c r="B9" s="12"/>
      <c r="C9" s="12"/>
      <c r="D9" s="12"/>
      <c r="E9" s="12"/>
      <c r="F9" s="12"/>
    </row>
    <row r="10" spans="1:6">
      <c r="A10" s="15" t="s">
        <v>27</v>
      </c>
      <c r="B10" s="14">
        <v>6075</v>
      </c>
      <c r="C10" s="14">
        <v>6075</v>
      </c>
      <c r="D10" s="14"/>
      <c r="E10" s="12"/>
      <c r="F10" s="14"/>
    </row>
    <row r="11" spans="1:6">
      <c r="A11" s="17" t="s">
        <v>47</v>
      </c>
      <c r="B11" s="14">
        <v>16544</v>
      </c>
      <c r="C11" s="14">
        <v>16544</v>
      </c>
      <c r="D11" s="14"/>
      <c r="E11" s="12"/>
      <c r="F11" s="14"/>
    </row>
    <row r="12" spans="1:6">
      <c r="A12" s="17" t="s">
        <v>48</v>
      </c>
      <c r="B12" s="14">
        <v>2830</v>
      </c>
      <c r="C12" s="14">
        <v>2830</v>
      </c>
      <c r="D12" s="14"/>
      <c r="E12" s="12"/>
      <c r="F12" s="14"/>
    </row>
    <row r="13" spans="1:6">
      <c r="A13" s="5" t="s">
        <v>28</v>
      </c>
      <c r="B13" s="7">
        <f>SUM(B10:B12)</f>
        <v>25449</v>
      </c>
      <c r="C13" s="7">
        <f t="shared" ref="C13:F13" si="0">SUM(C10:C12)</f>
        <v>25449</v>
      </c>
      <c r="D13" s="7">
        <f t="shared" si="0"/>
        <v>0</v>
      </c>
      <c r="E13" s="7">
        <f t="shared" si="0"/>
        <v>0</v>
      </c>
      <c r="F13" s="7">
        <f t="shared" si="0"/>
        <v>0</v>
      </c>
    </row>
    <row r="14" spans="1:6">
      <c r="A14" s="3" t="s">
        <v>2</v>
      </c>
      <c r="B14" s="2"/>
    </row>
    <row r="15" spans="1:6">
      <c r="A15" s="3" t="s">
        <v>15</v>
      </c>
      <c r="B15" s="2"/>
    </row>
    <row r="16" spans="1:6">
      <c r="A16" s="3" t="s">
        <v>0</v>
      </c>
      <c r="B16" s="2"/>
    </row>
    <row r="17" spans="1:6">
      <c r="A17" s="4" t="s">
        <v>56</v>
      </c>
      <c r="B17" s="6">
        <v>18506</v>
      </c>
      <c r="C17" s="6">
        <v>11059</v>
      </c>
      <c r="D17" s="6"/>
      <c r="E17" s="6">
        <v>5129</v>
      </c>
      <c r="F17" s="6">
        <v>2318</v>
      </c>
    </row>
    <row r="18" spans="1:6">
      <c r="A18" s="16" t="s">
        <v>54</v>
      </c>
      <c r="B18" s="6">
        <v>436061</v>
      </c>
      <c r="C18" s="6">
        <v>252377</v>
      </c>
      <c r="D18" s="6"/>
      <c r="E18" s="6">
        <v>141159</v>
      </c>
      <c r="F18" s="6">
        <v>42525</v>
      </c>
    </row>
    <row r="19" spans="1:6">
      <c r="A19" s="4" t="s">
        <v>39</v>
      </c>
      <c r="B19" s="6">
        <v>930983</v>
      </c>
      <c r="C19" s="6">
        <v>351483</v>
      </c>
      <c r="D19" s="6">
        <v>50461</v>
      </c>
      <c r="E19" s="6">
        <v>374354</v>
      </c>
      <c r="F19" s="6">
        <v>154685</v>
      </c>
    </row>
    <row r="20" spans="1:6">
      <c r="A20" s="4" t="s">
        <v>43</v>
      </c>
      <c r="B20" s="6">
        <v>8854</v>
      </c>
      <c r="C20" s="6">
        <v>16</v>
      </c>
      <c r="D20" s="6"/>
      <c r="E20" s="6">
        <v>7038</v>
      </c>
      <c r="F20" s="6">
        <v>1800</v>
      </c>
    </row>
    <row r="21" spans="1:6">
      <c r="A21" s="5" t="s">
        <v>22</v>
      </c>
      <c r="B21" s="7">
        <f>SUM(B16:B20)</f>
        <v>1394404</v>
      </c>
      <c r="C21" s="7">
        <f>SUM(C16:C20)</f>
        <v>614935</v>
      </c>
      <c r="D21" s="7">
        <f>SUM(D16:D20)</f>
        <v>50461</v>
      </c>
      <c r="E21" s="7">
        <f>SUM(E16:E20)</f>
        <v>527680</v>
      </c>
      <c r="F21" s="7">
        <f>SUM(F16:F20)</f>
        <v>201328</v>
      </c>
    </row>
    <row r="22" spans="1:6">
      <c r="A22" s="3"/>
      <c r="B22" s="12"/>
      <c r="C22" s="12"/>
      <c r="D22" s="12"/>
      <c r="E22" s="12"/>
      <c r="F22" s="12"/>
    </row>
    <row r="23" spans="1:6">
      <c r="A23" s="11" t="s">
        <v>26</v>
      </c>
    </row>
    <row r="24" spans="1:6">
      <c r="A24" s="4" t="s">
        <v>24</v>
      </c>
      <c r="B24" s="6"/>
      <c r="C24" s="6"/>
      <c r="D24" s="6"/>
      <c r="E24" s="6"/>
      <c r="F24" s="6"/>
    </row>
    <row r="25" spans="1:6">
      <c r="A25" s="4" t="s">
        <v>5</v>
      </c>
      <c r="B25" s="6">
        <v>1420</v>
      </c>
      <c r="C25" s="6"/>
      <c r="D25" s="6"/>
      <c r="E25" s="6"/>
      <c r="F25" s="6">
        <v>1420</v>
      </c>
    </row>
    <row r="26" spans="1:6">
      <c r="A26" s="11" t="s">
        <v>28</v>
      </c>
      <c r="B26" s="13">
        <f>SUM(B24:B25)</f>
        <v>1420</v>
      </c>
      <c r="C26" s="13">
        <f t="shared" ref="C26:F26" si="1">SUM(C24:C25)</f>
        <v>0</v>
      </c>
      <c r="D26" s="13">
        <f t="shared" ref="D26" si="2">SUM(D24:D25)</f>
        <v>0</v>
      </c>
      <c r="E26" s="13">
        <f t="shared" si="1"/>
        <v>0</v>
      </c>
      <c r="F26" s="13">
        <f t="shared" si="1"/>
        <v>1420</v>
      </c>
    </row>
    <row r="27" spans="1:6">
      <c r="A27" s="3" t="s">
        <v>33</v>
      </c>
      <c r="B27" s="13">
        <f>+B26</f>
        <v>1420</v>
      </c>
      <c r="C27" s="13">
        <f t="shared" ref="C27:F27" si="3">+C26</f>
        <v>0</v>
      </c>
      <c r="D27" s="13">
        <f t="shared" ref="D27" si="4">+D26</f>
        <v>0</v>
      </c>
      <c r="E27" s="13">
        <f t="shared" si="3"/>
        <v>0</v>
      </c>
      <c r="F27" s="13">
        <f t="shared" si="3"/>
        <v>1420</v>
      </c>
    </row>
    <row r="28" spans="1:6">
      <c r="A28" s="11" t="s">
        <v>25</v>
      </c>
      <c r="B28" s="13">
        <f>+B27+B21+B13+B8</f>
        <v>1444858</v>
      </c>
      <c r="C28" s="13">
        <f>+C27+C21+C13+C8</f>
        <v>640406</v>
      </c>
      <c r="D28" s="13">
        <f>+D27+D21+D13+D8</f>
        <v>50461</v>
      </c>
      <c r="E28" s="13">
        <f>+E27+E21+E13+E8</f>
        <v>541538</v>
      </c>
      <c r="F28" s="13">
        <f>+F27+F21+F13+F8</f>
        <v>212453</v>
      </c>
    </row>
    <row r="29" spans="1:6">
      <c r="A29" s="10"/>
    </row>
    <row r="30" spans="1:6" ht="18">
      <c r="A30" s="18" t="s">
        <v>63</v>
      </c>
    </row>
    <row r="31" spans="1:6">
      <c r="A31" t="s">
        <v>72</v>
      </c>
      <c r="B31" s="6">
        <v>6165</v>
      </c>
    </row>
    <row r="32" spans="1:6">
      <c r="A32" t="s">
        <v>15</v>
      </c>
      <c r="B32" s="6">
        <v>531896.58638000058</v>
      </c>
    </row>
    <row r="33" spans="1:7" s="1" customFormat="1">
      <c r="A33" s="3" t="s">
        <v>29</v>
      </c>
      <c r="B33" s="13">
        <f>SUM(B31:B32)</f>
        <v>538061.58638000058</v>
      </c>
      <c r="G3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1CF0C-CCB6-48BA-9DB2-29597C6BC619}">
  <sheetPr>
    <tabColor theme="1"/>
  </sheetPr>
  <dimension ref="A1:G35"/>
  <sheetViews>
    <sheetView workbookViewId="0">
      <selection activeCell="D3" sqref="D3"/>
    </sheetView>
    <sheetView workbookViewId="1">
      <selection activeCell="C3" sqref="C3"/>
    </sheetView>
  </sheetViews>
  <sheetFormatPr defaultRowHeight="14.4"/>
  <cols>
    <col min="1" max="1" width="105.88671875" customWidth="1"/>
    <col min="2" max="2" width="11.44140625" bestFit="1" customWidth="1"/>
    <col min="3" max="3" width="12" style="1" bestFit="1" customWidth="1"/>
    <col min="4" max="4" width="12" style="1" customWidth="1"/>
    <col min="5" max="5" width="11.33203125" style="1" customWidth="1"/>
    <col min="6" max="6" width="14.44140625" style="1" customWidth="1"/>
  </cols>
  <sheetData>
    <row r="1" spans="1:6" ht="18">
      <c r="A1" s="18" t="s">
        <v>55</v>
      </c>
    </row>
    <row r="3" spans="1:6" ht="144">
      <c r="A3" s="3" t="s">
        <v>36</v>
      </c>
      <c r="B3" s="8" t="s">
        <v>44</v>
      </c>
      <c r="C3" s="9" t="s">
        <v>17</v>
      </c>
      <c r="D3" s="9" t="s">
        <v>67</v>
      </c>
      <c r="E3" s="9" t="s">
        <v>4</v>
      </c>
      <c r="F3" s="9" t="s">
        <v>18</v>
      </c>
    </row>
    <row r="4" spans="1:6">
      <c r="A4" s="3" t="s">
        <v>0</v>
      </c>
      <c r="B4" s="2"/>
    </row>
    <row r="5" spans="1:6">
      <c r="A5" s="4" t="s">
        <v>6</v>
      </c>
      <c r="B5" s="6">
        <v>9665</v>
      </c>
      <c r="C5" s="6">
        <v>625</v>
      </c>
      <c r="D5" s="6"/>
      <c r="E5" s="6">
        <v>7904</v>
      </c>
      <c r="F5" s="6">
        <v>1136</v>
      </c>
    </row>
    <row r="6" spans="1:6">
      <c r="A6" s="4" t="s">
        <v>3</v>
      </c>
      <c r="B6" s="6">
        <v>6755</v>
      </c>
      <c r="C6" s="6">
        <v>2662</v>
      </c>
      <c r="D6" s="6"/>
      <c r="E6" s="6">
        <v>3488</v>
      </c>
      <c r="F6" s="6">
        <v>605</v>
      </c>
    </row>
    <row r="7" spans="1:6">
      <c r="A7" s="5" t="s">
        <v>11</v>
      </c>
      <c r="B7" s="7">
        <f>SUM(B5:B6)</f>
        <v>16420</v>
      </c>
      <c r="C7" s="7">
        <f>SUM(C5:C6)</f>
        <v>3287</v>
      </c>
      <c r="D7" s="7">
        <f>SUM(D5:D6)</f>
        <v>0</v>
      </c>
      <c r="E7" s="7">
        <f>SUM(E5:E6)</f>
        <v>11392</v>
      </c>
      <c r="F7" s="7">
        <f>SUM(F5:F6)</f>
        <v>1741</v>
      </c>
    </row>
    <row r="8" spans="1:6">
      <c r="A8" s="3" t="s">
        <v>26</v>
      </c>
      <c r="B8" s="12"/>
      <c r="C8" s="12"/>
      <c r="D8" s="12"/>
      <c r="E8" s="12"/>
      <c r="F8" s="12"/>
    </row>
    <row r="9" spans="1:6">
      <c r="A9" s="15" t="s">
        <v>27</v>
      </c>
      <c r="B9" s="14">
        <v>4000</v>
      </c>
      <c r="C9" s="14">
        <v>4000</v>
      </c>
      <c r="D9" s="14"/>
      <c r="E9" s="12"/>
      <c r="F9" s="14"/>
    </row>
    <row r="10" spans="1:6">
      <c r="A10" s="5" t="s">
        <v>28</v>
      </c>
      <c r="B10" s="7">
        <f>+B9</f>
        <v>4000</v>
      </c>
      <c r="C10" s="7">
        <f t="shared" ref="C10:F10" si="0">+C9</f>
        <v>4000</v>
      </c>
      <c r="D10" s="7">
        <f t="shared" si="0"/>
        <v>0</v>
      </c>
      <c r="E10" s="7">
        <f t="shared" si="0"/>
        <v>0</v>
      </c>
      <c r="F10" s="7">
        <f t="shared" si="0"/>
        <v>0</v>
      </c>
    </row>
    <row r="11" spans="1:6">
      <c r="A11" s="3" t="s">
        <v>2</v>
      </c>
      <c r="B11" s="2"/>
    </row>
    <row r="12" spans="1:6">
      <c r="A12" s="3" t="s">
        <v>15</v>
      </c>
      <c r="B12" s="2"/>
    </row>
    <row r="13" spans="1:6">
      <c r="A13" s="3" t="s">
        <v>0</v>
      </c>
      <c r="B13" s="2"/>
    </row>
    <row r="14" spans="1:6">
      <c r="A14" s="4" t="s">
        <v>56</v>
      </c>
      <c r="B14" s="6">
        <v>18033</v>
      </c>
      <c r="C14" s="6">
        <v>9914</v>
      </c>
      <c r="D14" s="6"/>
      <c r="E14" s="6">
        <v>6996</v>
      </c>
      <c r="F14" s="6">
        <v>1123</v>
      </c>
    </row>
    <row r="15" spans="1:6">
      <c r="A15" s="16" t="s">
        <v>54</v>
      </c>
      <c r="B15" s="6">
        <v>439142</v>
      </c>
      <c r="C15" s="6">
        <v>273047</v>
      </c>
      <c r="D15" s="6"/>
      <c r="E15" s="6">
        <v>141559</v>
      </c>
      <c r="F15" s="6">
        <v>24536</v>
      </c>
    </row>
    <row r="16" spans="1:6">
      <c r="A16" s="4" t="s">
        <v>39</v>
      </c>
      <c r="B16" s="6">
        <v>922558</v>
      </c>
      <c r="C16" s="6">
        <v>389463</v>
      </c>
      <c r="D16" s="6">
        <v>52846</v>
      </c>
      <c r="E16" s="6">
        <v>360970</v>
      </c>
      <c r="F16" s="6">
        <v>119279</v>
      </c>
    </row>
    <row r="17" spans="1:6">
      <c r="A17" s="4" t="s">
        <v>43</v>
      </c>
      <c r="B17" s="6">
        <v>8027</v>
      </c>
      <c r="C17" s="6">
        <v>952</v>
      </c>
      <c r="D17" s="6"/>
      <c r="E17" s="6">
        <v>6213</v>
      </c>
      <c r="F17" s="6">
        <v>862</v>
      </c>
    </row>
    <row r="18" spans="1:6">
      <c r="A18" s="5" t="s">
        <v>22</v>
      </c>
      <c r="B18" s="7">
        <f>SUM(B13:B17)</f>
        <v>1387760</v>
      </c>
      <c r="C18" s="7">
        <f>SUM(C13:C17)</f>
        <v>673376</v>
      </c>
      <c r="D18" s="7">
        <f>SUM(D13:D17)</f>
        <v>52846</v>
      </c>
      <c r="E18" s="7">
        <f>SUM(E13:E17)</f>
        <v>515738</v>
      </c>
      <c r="F18" s="7">
        <f>SUM(F13:F17)</f>
        <v>145800</v>
      </c>
    </row>
    <row r="19" spans="1:6">
      <c r="A19" s="3"/>
      <c r="B19" s="12"/>
      <c r="C19" s="12"/>
      <c r="D19" s="12"/>
      <c r="E19" s="12"/>
      <c r="F19" s="12"/>
    </row>
    <row r="20" spans="1:6">
      <c r="A20" s="3" t="s">
        <v>30</v>
      </c>
      <c r="B20" s="12"/>
      <c r="C20" s="12"/>
      <c r="D20" s="12"/>
      <c r="E20" s="12"/>
      <c r="F20" s="12"/>
    </row>
    <row r="21" spans="1:6">
      <c r="A21" s="4" t="s">
        <v>31</v>
      </c>
      <c r="B21" s="14">
        <v>105</v>
      </c>
      <c r="C21" s="14">
        <v>105</v>
      </c>
      <c r="D21" s="14"/>
      <c r="E21" s="12"/>
      <c r="F21" s="12"/>
    </row>
    <row r="22" spans="1:6">
      <c r="A22" s="3" t="s">
        <v>32</v>
      </c>
      <c r="B22" s="7">
        <f>+B21</f>
        <v>105</v>
      </c>
      <c r="C22" s="7">
        <f t="shared" ref="C22:F22" si="1">+C21</f>
        <v>105</v>
      </c>
      <c r="D22" s="7">
        <f t="shared" si="1"/>
        <v>0</v>
      </c>
      <c r="E22" s="7">
        <f t="shared" si="1"/>
        <v>0</v>
      </c>
      <c r="F22" s="7">
        <f t="shared" si="1"/>
        <v>0</v>
      </c>
    </row>
    <row r="23" spans="1:6">
      <c r="A23" s="3"/>
      <c r="B23" s="12"/>
      <c r="C23" s="12"/>
      <c r="D23" s="12"/>
      <c r="E23" s="12"/>
      <c r="F23" s="12"/>
    </row>
    <row r="24" spans="1:6">
      <c r="A24" s="11" t="s">
        <v>26</v>
      </c>
    </row>
    <row r="25" spans="1:6">
      <c r="A25" s="4" t="s">
        <v>24</v>
      </c>
      <c r="B25" s="6">
        <v>4935</v>
      </c>
      <c r="C25" s="6"/>
      <c r="D25" s="6"/>
      <c r="E25" s="6"/>
      <c r="F25" s="6">
        <v>4935</v>
      </c>
    </row>
    <row r="26" spans="1:6">
      <c r="A26" s="4" t="s">
        <v>5</v>
      </c>
      <c r="B26" s="6">
        <v>1737</v>
      </c>
      <c r="C26" s="6"/>
      <c r="D26" s="6"/>
      <c r="E26" s="6"/>
      <c r="F26" s="6">
        <v>1737</v>
      </c>
    </row>
    <row r="27" spans="1:6">
      <c r="A27" s="11" t="s">
        <v>28</v>
      </c>
      <c r="B27" s="13">
        <f>SUM(B25:B26)</f>
        <v>6672</v>
      </c>
      <c r="C27" s="13">
        <f t="shared" ref="C27:F27" si="2">SUM(C25:C26)</f>
        <v>0</v>
      </c>
      <c r="D27" s="13">
        <f t="shared" ref="D27" si="3">SUM(D25:D26)</f>
        <v>0</v>
      </c>
      <c r="E27" s="13">
        <f t="shared" si="2"/>
        <v>0</v>
      </c>
      <c r="F27" s="13">
        <f t="shared" si="2"/>
        <v>6672</v>
      </c>
    </row>
    <row r="28" spans="1:6">
      <c r="A28" s="3" t="s">
        <v>33</v>
      </c>
      <c r="B28" s="13">
        <f>+B27+B22</f>
        <v>6777</v>
      </c>
      <c r="C28" s="13">
        <f t="shared" ref="C28:F28" si="4">+C27+C22</f>
        <v>105</v>
      </c>
      <c r="D28" s="13">
        <f t="shared" ref="D28" si="5">+D27+D22</f>
        <v>0</v>
      </c>
      <c r="E28" s="13">
        <f t="shared" si="4"/>
        <v>0</v>
      </c>
      <c r="F28" s="13">
        <f t="shared" si="4"/>
        <v>6672</v>
      </c>
    </row>
    <row r="29" spans="1:6">
      <c r="A29" s="11" t="s">
        <v>25</v>
      </c>
      <c r="B29" s="13">
        <f>+B28+B18+B10+B7</f>
        <v>1414957</v>
      </c>
      <c r="C29" s="13">
        <f t="shared" ref="C29:F29" si="6">+C28+C18+C10+C7</f>
        <v>680768</v>
      </c>
      <c r="D29" s="13">
        <f t="shared" ref="D29" si="7">+D28+D18+D10+D7</f>
        <v>52846</v>
      </c>
      <c r="E29" s="13">
        <f t="shared" si="6"/>
        <v>527130</v>
      </c>
      <c r="F29" s="13">
        <f t="shared" si="6"/>
        <v>154213</v>
      </c>
    </row>
    <row r="30" spans="1:6">
      <c r="A30" s="10"/>
    </row>
    <row r="31" spans="1:6" ht="18">
      <c r="A31" s="18" t="s">
        <v>63</v>
      </c>
    </row>
    <row r="32" spans="1:6">
      <c r="A32" t="s">
        <v>72</v>
      </c>
      <c r="B32" s="6">
        <v>4090</v>
      </c>
    </row>
    <row r="33" spans="1:7">
      <c r="A33" t="s">
        <v>15</v>
      </c>
      <c r="B33" s="6">
        <v>505946.97952000052</v>
      </c>
    </row>
    <row r="34" spans="1:7">
      <c r="A34" t="s">
        <v>24</v>
      </c>
      <c r="B34" s="6">
        <v>5178.0551299999997</v>
      </c>
    </row>
    <row r="35" spans="1:7" s="1" customFormat="1">
      <c r="A35" s="3" t="s">
        <v>29</v>
      </c>
      <c r="B35" s="13">
        <v>515215</v>
      </c>
      <c r="G3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F9125-8516-479F-BE9F-C35F42DD8C30}">
  <sheetPr>
    <tabColor theme="1"/>
  </sheetPr>
  <dimension ref="A1:G35"/>
  <sheetViews>
    <sheetView workbookViewId="0">
      <selection activeCell="D3" sqref="D3"/>
    </sheetView>
    <sheetView workbookViewId="1">
      <selection activeCell="C3" sqref="C3"/>
    </sheetView>
  </sheetViews>
  <sheetFormatPr defaultRowHeight="14.4"/>
  <cols>
    <col min="1" max="1" width="105.88671875" customWidth="1"/>
    <col min="2" max="2" width="11.44140625" bestFit="1" customWidth="1"/>
    <col min="3" max="3" width="12" style="1" bestFit="1" customWidth="1"/>
    <col min="4" max="4" width="12" style="1" customWidth="1"/>
    <col min="5" max="5" width="11.33203125" style="1" customWidth="1"/>
    <col min="6" max="6" width="14.44140625" style="1" customWidth="1"/>
  </cols>
  <sheetData>
    <row r="1" spans="1:6" ht="18">
      <c r="A1" s="18" t="s">
        <v>53</v>
      </c>
    </row>
    <row r="3" spans="1:6" ht="144">
      <c r="A3" s="3" t="s">
        <v>36</v>
      </c>
      <c r="B3" s="8" t="s">
        <v>42</v>
      </c>
      <c r="C3" s="9" t="s">
        <v>17</v>
      </c>
      <c r="D3" s="9" t="s">
        <v>67</v>
      </c>
      <c r="E3" s="9" t="s">
        <v>4</v>
      </c>
      <c r="F3" s="9" t="s">
        <v>18</v>
      </c>
    </row>
    <row r="4" spans="1:6">
      <c r="A4" s="3" t="s">
        <v>0</v>
      </c>
      <c r="B4" s="2"/>
    </row>
    <row r="5" spans="1:6">
      <c r="A5" s="4" t="s">
        <v>6</v>
      </c>
      <c r="B5" s="6">
        <v>10360</v>
      </c>
      <c r="C5" s="6">
        <v>287</v>
      </c>
      <c r="D5" s="6"/>
      <c r="E5" s="6">
        <v>7163</v>
      </c>
      <c r="F5" s="6">
        <v>2910</v>
      </c>
    </row>
    <row r="6" spans="1:6">
      <c r="A6" s="4" t="s">
        <v>3</v>
      </c>
      <c r="B6" s="6">
        <v>5230</v>
      </c>
      <c r="C6" s="6">
        <v>1936</v>
      </c>
      <c r="D6" s="6"/>
      <c r="E6" s="6">
        <v>2306</v>
      </c>
      <c r="F6" s="6">
        <v>988</v>
      </c>
    </row>
    <row r="7" spans="1:6">
      <c r="A7" s="5" t="s">
        <v>11</v>
      </c>
      <c r="B7" s="7">
        <f>SUM(B5:B6)</f>
        <v>15590</v>
      </c>
      <c r="C7" s="7">
        <f>SUM(C5:C6)</f>
        <v>2223</v>
      </c>
      <c r="D7" s="7">
        <f>SUM(D5:D6)</f>
        <v>0</v>
      </c>
      <c r="E7" s="7">
        <f>SUM(E5:E6)</f>
        <v>9469</v>
      </c>
      <c r="F7" s="7">
        <f>SUM(F5:F6)</f>
        <v>3898</v>
      </c>
    </row>
    <row r="8" spans="1:6">
      <c r="A8" s="3" t="s">
        <v>26</v>
      </c>
      <c r="B8" s="12"/>
      <c r="C8" s="12"/>
      <c r="D8" s="12"/>
      <c r="E8" s="12"/>
      <c r="F8" s="12"/>
    </row>
    <row r="9" spans="1:6">
      <c r="A9" s="15" t="s">
        <v>27</v>
      </c>
      <c r="B9" s="14">
        <v>4000</v>
      </c>
      <c r="C9" s="14">
        <v>4000</v>
      </c>
      <c r="D9" s="14"/>
      <c r="E9" s="12"/>
      <c r="F9" s="14"/>
    </row>
    <row r="10" spans="1:6">
      <c r="A10" s="5" t="s">
        <v>28</v>
      </c>
      <c r="B10" s="7">
        <f>+B9</f>
        <v>4000</v>
      </c>
      <c r="C10" s="7">
        <f t="shared" ref="C10:F10" si="0">+C9</f>
        <v>4000</v>
      </c>
      <c r="D10" s="7">
        <f t="shared" si="0"/>
        <v>0</v>
      </c>
      <c r="E10" s="7">
        <f t="shared" si="0"/>
        <v>0</v>
      </c>
      <c r="F10" s="7">
        <f t="shared" si="0"/>
        <v>0</v>
      </c>
    </row>
    <row r="11" spans="1:6">
      <c r="A11" s="3" t="s">
        <v>2</v>
      </c>
      <c r="B11" s="2"/>
    </row>
    <row r="12" spans="1:6">
      <c r="A12" s="3" t="s">
        <v>15</v>
      </c>
      <c r="B12" s="2"/>
    </row>
    <row r="13" spans="1:6">
      <c r="A13" s="3" t="s">
        <v>0</v>
      </c>
      <c r="B13" s="2"/>
    </row>
    <row r="14" spans="1:6">
      <c r="A14" s="4" t="s">
        <v>41</v>
      </c>
      <c r="B14" s="6">
        <v>18607</v>
      </c>
      <c r="C14" s="6">
        <v>10888</v>
      </c>
      <c r="D14" s="6"/>
      <c r="E14" s="6">
        <v>6472</v>
      </c>
      <c r="F14" s="6">
        <v>1247</v>
      </c>
    </row>
    <row r="15" spans="1:6">
      <c r="A15" s="16" t="s">
        <v>54</v>
      </c>
      <c r="B15" s="6">
        <v>402595</v>
      </c>
      <c r="C15" s="6">
        <v>231095</v>
      </c>
      <c r="D15" s="6"/>
      <c r="E15" s="6">
        <v>132678</v>
      </c>
      <c r="F15" s="6">
        <v>38822</v>
      </c>
    </row>
    <row r="16" spans="1:6">
      <c r="A16" s="4" t="s">
        <v>39</v>
      </c>
      <c r="B16" s="6">
        <v>846426</v>
      </c>
      <c r="C16" s="6">
        <v>325323</v>
      </c>
      <c r="D16" s="6">
        <v>55269</v>
      </c>
      <c r="E16" s="6">
        <v>338587</v>
      </c>
      <c r="F16" s="6">
        <v>127247</v>
      </c>
    </row>
    <row r="17" spans="1:6">
      <c r="A17" s="4" t="s">
        <v>43</v>
      </c>
      <c r="B17" s="6">
        <v>9217</v>
      </c>
      <c r="C17" s="6">
        <v>1178</v>
      </c>
      <c r="D17" s="6"/>
      <c r="E17" s="6">
        <v>6548</v>
      </c>
      <c r="F17" s="6">
        <v>1491</v>
      </c>
    </row>
    <row r="18" spans="1:6">
      <c r="A18" s="5" t="s">
        <v>22</v>
      </c>
      <c r="B18" s="7">
        <f>SUM(B13:B17)</f>
        <v>1276845</v>
      </c>
      <c r="C18" s="7">
        <f>SUM(C13:C17)</f>
        <v>568484</v>
      </c>
      <c r="D18" s="7">
        <f>SUM(D13:D17)</f>
        <v>55269</v>
      </c>
      <c r="E18" s="7">
        <f>SUM(E13:E17)</f>
        <v>484285</v>
      </c>
      <c r="F18" s="7">
        <f>SUM(F13:F17)</f>
        <v>168807</v>
      </c>
    </row>
    <row r="19" spans="1:6">
      <c r="A19" s="3"/>
      <c r="B19" s="12"/>
      <c r="C19" s="12"/>
      <c r="D19" s="12"/>
      <c r="E19" s="12"/>
      <c r="F19" s="12"/>
    </row>
    <row r="20" spans="1:6">
      <c r="A20" s="3" t="s">
        <v>30</v>
      </c>
      <c r="B20" s="12"/>
      <c r="C20" s="12"/>
      <c r="D20" s="12"/>
      <c r="E20" s="12"/>
      <c r="F20" s="12"/>
    </row>
    <row r="21" spans="1:6">
      <c r="A21" s="4" t="s">
        <v>31</v>
      </c>
      <c r="B21" s="14">
        <v>7</v>
      </c>
      <c r="C21" s="14">
        <v>7</v>
      </c>
      <c r="D21" s="14"/>
      <c r="E21" s="12"/>
      <c r="F21" s="12"/>
    </row>
    <row r="22" spans="1:6">
      <c r="A22" s="3" t="s">
        <v>32</v>
      </c>
      <c r="B22" s="7">
        <f>+B21</f>
        <v>7</v>
      </c>
      <c r="C22" s="7">
        <f t="shared" ref="C22:F22" si="1">+C21</f>
        <v>7</v>
      </c>
      <c r="D22" s="7">
        <f t="shared" si="1"/>
        <v>0</v>
      </c>
      <c r="E22" s="7">
        <f t="shared" si="1"/>
        <v>0</v>
      </c>
      <c r="F22" s="7">
        <f t="shared" si="1"/>
        <v>0</v>
      </c>
    </row>
    <row r="23" spans="1:6">
      <c r="A23" s="3"/>
      <c r="B23" s="12"/>
      <c r="C23" s="12"/>
      <c r="D23" s="12"/>
      <c r="E23" s="12"/>
      <c r="F23" s="12"/>
    </row>
    <row r="24" spans="1:6">
      <c r="A24" s="11" t="s">
        <v>26</v>
      </c>
    </row>
    <row r="25" spans="1:6">
      <c r="A25" s="4" t="s">
        <v>24</v>
      </c>
      <c r="B25" s="6">
        <v>8623</v>
      </c>
      <c r="C25" s="6"/>
      <c r="D25" s="6"/>
      <c r="E25" s="6"/>
      <c r="F25" s="6">
        <v>8623</v>
      </c>
    </row>
    <row r="26" spans="1:6">
      <c r="A26" s="4" t="s">
        <v>5</v>
      </c>
      <c r="B26" s="6">
        <v>810</v>
      </c>
      <c r="C26" s="6"/>
      <c r="D26" s="6"/>
      <c r="E26" s="6"/>
      <c r="F26" s="6">
        <v>810</v>
      </c>
    </row>
    <row r="27" spans="1:6">
      <c r="A27" s="11" t="s">
        <v>28</v>
      </c>
      <c r="B27" s="13">
        <f>SUM(B25:B26)</f>
        <v>9433</v>
      </c>
      <c r="C27" s="13">
        <f t="shared" ref="C27:F27" si="2">SUM(C25:C26)</f>
        <v>0</v>
      </c>
      <c r="D27" s="13">
        <f t="shared" ref="D27" si="3">SUM(D25:D26)</f>
        <v>0</v>
      </c>
      <c r="E27" s="13">
        <f t="shared" si="2"/>
        <v>0</v>
      </c>
      <c r="F27" s="13">
        <f t="shared" si="2"/>
        <v>9433</v>
      </c>
    </row>
    <row r="28" spans="1:6">
      <c r="A28" s="3" t="s">
        <v>33</v>
      </c>
      <c r="B28" s="13">
        <f>+B27+B22</f>
        <v>9440</v>
      </c>
      <c r="C28" s="13">
        <f t="shared" ref="C28:F28" si="4">+C27+C22</f>
        <v>7</v>
      </c>
      <c r="D28" s="13">
        <f t="shared" ref="D28" si="5">+D27+D22</f>
        <v>0</v>
      </c>
      <c r="E28" s="13">
        <f t="shared" si="4"/>
        <v>0</v>
      </c>
      <c r="F28" s="13">
        <f t="shared" si="4"/>
        <v>9433</v>
      </c>
    </row>
    <row r="29" spans="1:6">
      <c r="A29" s="11" t="s">
        <v>25</v>
      </c>
      <c r="B29" s="13">
        <f>+B28+B18+B10+B7</f>
        <v>1305875</v>
      </c>
      <c r="C29" s="13">
        <f t="shared" ref="C29:F29" si="6">+C28+C18+C10+C7</f>
        <v>574714</v>
      </c>
      <c r="D29" s="13">
        <f t="shared" ref="D29" si="7">+D28+D18+D10+D7</f>
        <v>55269</v>
      </c>
      <c r="E29" s="13">
        <f t="shared" si="6"/>
        <v>493754</v>
      </c>
      <c r="F29" s="13">
        <f t="shared" si="6"/>
        <v>182138</v>
      </c>
    </row>
    <row r="31" spans="1:6" ht="18">
      <c r="A31" s="18" t="s">
        <v>63</v>
      </c>
    </row>
    <row r="32" spans="1:6">
      <c r="A32" t="s">
        <v>72</v>
      </c>
      <c r="B32" s="6">
        <v>4000</v>
      </c>
    </row>
    <row r="33" spans="1:7">
      <c r="A33" t="s">
        <v>15</v>
      </c>
      <c r="B33" s="6">
        <v>433955.92055000033</v>
      </c>
    </row>
    <row r="34" spans="1:7">
      <c r="A34" t="s">
        <v>24</v>
      </c>
      <c r="B34" s="6">
        <v>8623.0082500000008</v>
      </c>
    </row>
    <row r="35" spans="1:7" s="1" customFormat="1">
      <c r="A35" s="3" t="s">
        <v>29</v>
      </c>
      <c r="B35" s="13">
        <f>SUM(B32:B34)</f>
        <v>446578.92880000034</v>
      </c>
      <c r="G35"/>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9B8DB-D987-4754-83C9-122AF1BD321D}">
  <sheetPr>
    <tabColor theme="1"/>
  </sheetPr>
  <dimension ref="A1:H38"/>
  <sheetViews>
    <sheetView topLeftCell="A3" workbookViewId="0">
      <selection activeCell="D3" sqref="D3"/>
    </sheetView>
    <sheetView topLeftCell="A12" workbookViewId="1">
      <selection activeCell="A35" sqref="A35"/>
    </sheetView>
  </sheetViews>
  <sheetFormatPr defaultRowHeight="14.4"/>
  <cols>
    <col min="1" max="1" width="105.88671875" customWidth="1"/>
    <col min="2" max="2" width="11.44140625" bestFit="1" customWidth="1"/>
    <col min="3" max="3" width="12" style="1" bestFit="1" customWidth="1"/>
    <col min="4" max="4" width="12" style="1" customWidth="1"/>
    <col min="5" max="5" width="11.33203125" style="1" customWidth="1"/>
    <col min="6" max="6" width="8.88671875" style="1"/>
    <col min="7" max="7" width="14.44140625" style="1" customWidth="1"/>
  </cols>
  <sheetData>
    <row r="1" spans="1:8" ht="18">
      <c r="A1" s="18" t="s">
        <v>52</v>
      </c>
    </row>
    <row r="3" spans="1:8" ht="144">
      <c r="A3" s="3" t="s">
        <v>36</v>
      </c>
      <c r="B3" s="8" t="s">
        <v>35</v>
      </c>
      <c r="C3" s="9" t="s">
        <v>19</v>
      </c>
      <c r="D3" s="9" t="s">
        <v>67</v>
      </c>
      <c r="E3" s="9" t="s">
        <v>4</v>
      </c>
      <c r="F3" s="9" t="s">
        <v>20</v>
      </c>
      <c r="G3" s="9" t="s">
        <v>21</v>
      </c>
    </row>
    <row r="4" spans="1:8">
      <c r="A4" s="3" t="s">
        <v>0</v>
      </c>
      <c r="B4" s="2"/>
    </row>
    <row r="5" spans="1:8">
      <c r="A5" s="4" t="s">
        <v>6</v>
      </c>
      <c r="B5" s="6">
        <v>7621</v>
      </c>
      <c r="C5" s="6">
        <v>204</v>
      </c>
      <c r="D5" s="6"/>
      <c r="E5" s="6">
        <v>5326</v>
      </c>
      <c r="F5" s="6">
        <v>186</v>
      </c>
      <c r="G5" s="6">
        <v>1905</v>
      </c>
    </row>
    <row r="6" spans="1:8">
      <c r="A6" s="4" t="s">
        <v>7</v>
      </c>
      <c r="B6" s="6">
        <v>8318</v>
      </c>
      <c r="C6" s="6">
        <v>2490</v>
      </c>
      <c r="D6" s="6"/>
      <c r="E6" s="6">
        <v>4120</v>
      </c>
      <c r="F6" s="6">
        <v>854</v>
      </c>
      <c r="G6" s="6">
        <v>854</v>
      </c>
      <c r="H6" s="6"/>
    </row>
    <row r="7" spans="1:8">
      <c r="A7" s="4" t="s">
        <v>8</v>
      </c>
      <c r="B7" s="6">
        <v>1207</v>
      </c>
      <c r="C7" s="6">
        <v>64</v>
      </c>
      <c r="D7" s="6"/>
      <c r="E7" s="6">
        <v>781</v>
      </c>
      <c r="F7" s="6">
        <v>181</v>
      </c>
      <c r="G7" s="6">
        <v>181</v>
      </c>
    </row>
    <row r="8" spans="1:8">
      <c r="A8" s="4" t="s">
        <v>9</v>
      </c>
      <c r="B8" s="6">
        <v>6608</v>
      </c>
      <c r="C8" s="6">
        <v>318</v>
      </c>
      <c r="D8" s="6"/>
      <c r="E8" s="6">
        <v>4364</v>
      </c>
      <c r="F8" s="6">
        <v>963</v>
      </c>
      <c r="G8" s="6">
        <v>963</v>
      </c>
    </row>
    <row r="9" spans="1:8">
      <c r="A9" s="4" t="s">
        <v>10</v>
      </c>
      <c r="B9" s="6"/>
      <c r="C9" s="6"/>
      <c r="D9" s="6"/>
      <c r="E9" s="6"/>
      <c r="F9" s="6"/>
      <c r="G9" s="6"/>
    </row>
    <row r="10" spans="1:8">
      <c r="A10" s="4" t="s">
        <v>3</v>
      </c>
      <c r="B10" s="6">
        <v>2905</v>
      </c>
      <c r="C10" s="6">
        <v>1443</v>
      </c>
      <c r="D10" s="6"/>
      <c r="E10" s="6">
        <v>1462</v>
      </c>
      <c r="F10" s="6"/>
      <c r="G10" s="6"/>
    </row>
    <row r="11" spans="1:8">
      <c r="A11" s="5" t="s">
        <v>11</v>
      </c>
      <c r="B11" s="7">
        <f>SUM(B5:B10)</f>
        <v>26659</v>
      </c>
      <c r="C11" s="7">
        <f t="shared" ref="C11:G11" si="0">SUM(C5:C10)</f>
        <v>4519</v>
      </c>
      <c r="D11" s="7">
        <f t="shared" si="0"/>
        <v>0</v>
      </c>
      <c r="E11" s="7">
        <f t="shared" si="0"/>
        <v>16053</v>
      </c>
      <c r="F11" s="7">
        <f t="shared" si="0"/>
        <v>2184</v>
      </c>
      <c r="G11" s="7">
        <f t="shared" si="0"/>
        <v>3903</v>
      </c>
    </row>
    <row r="12" spans="1:8">
      <c r="A12" s="3" t="s">
        <v>26</v>
      </c>
      <c r="B12" s="12"/>
      <c r="C12" s="12"/>
      <c r="D12" s="12"/>
      <c r="E12" s="12"/>
      <c r="F12" s="12"/>
      <c r="G12" s="12"/>
    </row>
    <row r="13" spans="1:8">
      <c r="A13" s="15" t="s">
        <v>27</v>
      </c>
      <c r="B13" s="14">
        <v>4000</v>
      </c>
      <c r="C13" s="14">
        <v>4000</v>
      </c>
      <c r="D13" s="14"/>
      <c r="E13" s="12"/>
      <c r="F13" s="12"/>
      <c r="G13" s="12"/>
    </row>
    <row r="14" spans="1:8">
      <c r="A14" s="5" t="s">
        <v>28</v>
      </c>
      <c r="B14" s="7">
        <f>+B13</f>
        <v>4000</v>
      </c>
      <c r="C14" s="7">
        <f t="shared" ref="C14:G14" si="1">+C13</f>
        <v>4000</v>
      </c>
      <c r="D14" s="7">
        <f t="shared" si="1"/>
        <v>0</v>
      </c>
      <c r="E14" s="7">
        <f t="shared" si="1"/>
        <v>0</v>
      </c>
      <c r="F14" s="7">
        <f t="shared" si="1"/>
        <v>0</v>
      </c>
      <c r="G14" s="7">
        <f t="shared" si="1"/>
        <v>0</v>
      </c>
    </row>
    <row r="15" spans="1:8">
      <c r="A15" s="3" t="s">
        <v>2</v>
      </c>
      <c r="B15" s="2"/>
    </row>
    <row r="16" spans="1:8">
      <c r="A16" s="3" t="s">
        <v>15</v>
      </c>
      <c r="B16" s="2"/>
    </row>
    <row r="17" spans="1:7">
      <c r="A17" s="3" t="s">
        <v>0</v>
      </c>
      <c r="B17" s="2"/>
    </row>
    <row r="18" spans="1:7">
      <c r="A18" s="4" t="s">
        <v>41</v>
      </c>
      <c r="B18" s="6">
        <v>6077</v>
      </c>
      <c r="C18" s="6">
        <v>502</v>
      </c>
      <c r="D18" s="6"/>
      <c r="E18" s="6">
        <v>4229</v>
      </c>
      <c r="F18" s="6">
        <v>748</v>
      </c>
      <c r="G18" s="6">
        <v>598</v>
      </c>
    </row>
    <row r="19" spans="1:7">
      <c r="A19" s="16" t="s">
        <v>54</v>
      </c>
      <c r="B19" s="6">
        <v>336383</v>
      </c>
      <c r="C19" s="6">
        <v>185453</v>
      </c>
      <c r="D19" s="6"/>
      <c r="E19" s="6">
        <v>110550</v>
      </c>
      <c r="F19" s="6">
        <v>7278</v>
      </c>
      <c r="G19" s="6">
        <v>33102</v>
      </c>
    </row>
    <row r="20" spans="1:7">
      <c r="A20" s="4" t="s">
        <v>39</v>
      </c>
      <c r="B20" s="6">
        <v>745933</v>
      </c>
      <c r="C20" s="6">
        <v>222424</v>
      </c>
      <c r="D20" s="6">
        <v>55191</v>
      </c>
      <c r="E20" s="6">
        <v>278651</v>
      </c>
      <c r="F20" s="6">
        <v>91781</v>
      </c>
      <c r="G20" s="6">
        <v>97886</v>
      </c>
    </row>
    <row r="21" spans="1:7">
      <c r="A21" s="4"/>
      <c r="B21" s="6"/>
      <c r="C21" s="6"/>
      <c r="D21" s="6"/>
      <c r="E21" s="6"/>
      <c r="F21" s="6"/>
      <c r="G21" s="6"/>
    </row>
    <row r="22" spans="1:7">
      <c r="A22" s="5" t="s">
        <v>22</v>
      </c>
      <c r="B22" s="7">
        <f t="shared" ref="B22:G22" si="2">SUM(B17:B21)</f>
        <v>1088393</v>
      </c>
      <c r="C22" s="7">
        <f t="shared" si="2"/>
        <v>408379</v>
      </c>
      <c r="D22" s="7">
        <f t="shared" si="2"/>
        <v>55191</v>
      </c>
      <c r="E22" s="7">
        <f t="shared" si="2"/>
        <v>393430</v>
      </c>
      <c r="F22" s="7">
        <f t="shared" si="2"/>
        <v>99807</v>
      </c>
      <c r="G22" s="7">
        <f t="shared" si="2"/>
        <v>131586</v>
      </c>
    </row>
    <row r="23" spans="1:7">
      <c r="A23" s="3"/>
      <c r="B23" s="12"/>
      <c r="C23" s="12"/>
      <c r="D23" s="12"/>
      <c r="E23" s="12"/>
      <c r="F23" s="12"/>
      <c r="G23" s="12"/>
    </row>
    <row r="24" spans="1:7">
      <c r="A24" s="3" t="s">
        <v>30</v>
      </c>
      <c r="B24" s="12"/>
      <c r="C24" s="12"/>
      <c r="D24" s="12"/>
      <c r="E24" s="12"/>
      <c r="F24" s="12"/>
      <c r="G24" s="12"/>
    </row>
    <row r="25" spans="1:7">
      <c r="A25" t="s">
        <v>31</v>
      </c>
      <c r="B25" s="14">
        <v>60</v>
      </c>
      <c r="C25" s="14"/>
      <c r="D25" s="14"/>
      <c r="E25" s="12"/>
      <c r="F25" s="12">
        <v>60</v>
      </c>
      <c r="G25" s="12"/>
    </row>
    <row r="26" spans="1:7">
      <c r="A26" s="3" t="s">
        <v>32</v>
      </c>
      <c r="B26" s="7">
        <f>+B25</f>
        <v>60</v>
      </c>
      <c r="C26" s="7">
        <f t="shared" ref="C26:G26" si="3">+C25</f>
        <v>0</v>
      </c>
      <c r="D26" s="7">
        <f t="shared" si="3"/>
        <v>0</v>
      </c>
      <c r="E26" s="7">
        <f t="shared" si="3"/>
        <v>0</v>
      </c>
      <c r="F26" s="7">
        <f t="shared" si="3"/>
        <v>60</v>
      </c>
      <c r="G26" s="7">
        <f t="shared" si="3"/>
        <v>0</v>
      </c>
    </row>
    <row r="27" spans="1:7">
      <c r="A27" s="3"/>
      <c r="B27" s="12"/>
      <c r="C27" s="12"/>
      <c r="D27" s="12"/>
      <c r="E27" s="12"/>
      <c r="F27" s="12"/>
      <c r="G27" s="12"/>
    </row>
    <row r="28" spans="1:7">
      <c r="A28" s="11" t="s">
        <v>26</v>
      </c>
    </row>
    <row r="29" spans="1:7">
      <c r="A29" s="4" t="s">
        <v>24</v>
      </c>
      <c r="B29" s="6">
        <v>6496</v>
      </c>
      <c r="C29" s="6">
        <v>6496</v>
      </c>
      <c r="D29" s="6"/>
      <c r="E29" s="6"/>
      <c r="F29" s="6"/>
      <c r="G29" s="6"/>
    </row>
    <row r="30" spans="1:7">
      <c r="A30" s="11" t="s">
        <v>28</v>
      </c>
      <c r="B30" s="13">
        <f>+B29</f>
        <v>6496</v>
      </c>
      <c r="C30" s="13">
        <f t="shared" ref="C30:G30" si="4">+C29</f>
        <v>6496</v>
      </c>
      <c r="D30" s="13">
        <f t="shared" ref="D30" si="5">+D29</f>
        <v>0</v>
      </c>
      <c r="E30" s="13">
        <f t="shared" si="4"/>
        <v>0</v>
      </c>
      <c r="F30" s="13">
        <f t="shared" si="4"/>
        <v>0</v>
      </c>
      <c r="G30" s="13">
        <f t="shared" si="4"/>
        <v>0</v>
      </c>
    </row>
    <row r="31" spans="1:7">
      <c r="A31" s="3" t="s">
        <v>33</v>
      </c>
      <c r="B31" s="13">
        <f>+B30+B26</f>
        <v>6556</v>
      </c>
      <c r="C31" s="13">
        <f t="shared" ref="C31:G31" si="6">+C30+C26</f>
        <v>6496</v>
      </c>
      <c r="D31" s="13">
        <f t="shared" ref="D31" si="7">+D30+D26</f>
        <v>0</v>
      </c>
      <c r="E31" s="13">
        <f t="shared" si="6"/>
        <v>0</v>
      </c>
      <c r="F31" s="13">
        <f t="shared" si="6"/>
        <v>60</v>
      </c>
      <c r="G31" s="13">
        <f t="shared" si="6"/>
        <v>0</v>
      </c>
    </row>
    <row r="32" spans="1:7">
      <c r="A32" s="11" t="s">
        <v>25</v>
      </c>
      <c r="B32" s="13">
        <f>+B31+B22+B14+B11</f>
        <v>1125608</v>
      </c>
      <c r="C32" s="13">
        <f t="shared" ref="C32:G32" si="8">+C31+C22+C14+C11</f>
        <v>423394</v>
      </c>
      <c r="D32" s="13">
        <f t="shared" ref="D32" si="9">+D31+D22+D14+D11</f>
        <v>55191</v>
      </c>
      <c r="E32" s="13">
        <f t="shared" si="8"/>
        <v>409483</v>
      </c>
      <c r="F32" s="13">
        <f t="shared" si="8"/>
        <v>102051</v>
      </c>
      <c r="G32" s="13">
        <f t="shared" si="8"/>
        <v>135489</v>
      </c>
    </row>
    <row r="33" spans="1:8">
      <c r="A33" s="10"/>
    </row>
    <row r="34" spans="1:8" ht="18">
      <c r="A34" s="18" t="s">
        <v>63</v>
      </c>
    </row>
    <row r="35" spans="1:8">
      <c r="A35" t="s">
        <v>72</v>
      </c>
      <c r="B35" s="6">
        <v>4000</v>
      </c>
    </row>
    <row r="36" spans="1:8">
      <c r="A36" t="s">
        <v>15</v>
      </c>
      <c r="B36" s="6">
        <v>351330.86098999978</v>
      </c>
    </row>
    <row r="37" spans="1:8">
      <c r="A37" t="s">
        <v>24</v>
      </c>
      <c r="B37" s="6">
        <v>6495.8311199999998</v>
      </c>
    </row>
    <row r="38" spans="1:8" s="1" customFormat="1">
      <c r="A38" s="3" t="s">
        <v>29</v>
      </c>
      <c r="B38" s="13">
        <f>SUM(B35:B37)</f>
        <v>361826.69210999977</v>
      </c>
      <c r="H38"/>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499C8-E555-4359-A7E7-0B1E41BF34C2}">
  <sheetPr>
    <tabColor theme="1"/>
  </sheetPr>
  <dimension ref="A1:K44"/>
  <sheetViews>
    <sheetView workbookViewId="0">
      <selection activeCell="D3" sqref="D3"/>
    </sheetView>
    <sheetView topLeftCell="A9" workbookViewId="1">
      <selection activeCell="A31" sqref="A31"/>
    </sheetView>
  </sheetViews>
  <sheetFormatPr defaultRowHeight="14.4"/>
  <cols>
    <col min="1" max="1" width="104.44140625" customWidth="1"/>
    <col min="2" max="2" width="11.44140625" bestFit="1" customWidth="1"/>
    <col min="3" max="3" width="12" style="1" bestFit="1" customWidth="1"/>
    <col min="4" max="4" width="12" style="1" customWidth="1"/>
    <col min="5" max="5" width="11.33203125" style="1" customWidth="1"/>
    <col min="6" max="6" width="8.88671875" style="1"/>
    <col min="7" max="7" width="14.44140625" style="1" customWidth="1"/>
  </cols>
  <sheetData>
    <row r="1" spans="1:8" ht="18">
      <c r="A1" s="18" t="s">
        <v>50</v>
      </c>
    </row>
    <row r="3" spans="1:8" ht="144">
      <c r="A3" s="3" t="s">
        <v>1</v>
      </c>
      <c r="B3" s="8" t="s">
        <v>34</v>
      </c>
      <c r="C3" s="9" t="s">
        <v>19</v>
      </c>
      <c r="D3" s="9" t="s">
        <v>67</v>
      </c>
      <c r="E3" s="9" t="s">
        <v>4</v>
      </c>
      <c r="F3" s="9" t="s">
        <v>20</v>
      </c>
      <c r="G3" s="9" t="s">
        <v>21</v>
      </c>
    </row>
    <row r="4" spans="1:8">
      <c r="A4" s="3" t="s">
        <v>0</v>
      </c>
      <c r="B4" s="2"/>
    </row>
    <row r="5" spans="1:8">
      <c r="A5" s="4" t="s">
        <v>6</v>
      </c>
      <c r="B5" s="6">
        <v>7255</v>
      </c>
      <c r="C5" s="6">
        <v>963</v>
      </c>
      <c r="D5" s="6"/>
      <c r="E5" s="6">
        <v>4219</v>
      </c>
      <c r="F5" s="6">
        <v>178</v>
      </c>
      <c r="G5" s="6">
        <v>1895</v>
      </c>
    </row>
    <row r="6" spans="1:8">
      <c r="A6" s="4" t="s">
        <v>3</v>
      </c>
      <c r="B6" s="6">
        <v>300</v>
      </c>
      <c r="C6" s="6">
        <v>300</v>
      </c>
      <c r="D6" s="6"/>
      <c r="E6" s="6"/>
      <c r="F6" s="6"/>
      <c r="G6" s="6"/>
    </row>
    <row r="7" spans="1:8">
      <c r="A7" s="4" t="s">
        <v>7</v>
      </c>
      <c r="B7" s="6">
        <v>5786</v>
      </c>
      <c r="C7" s="6"/>
      <c r="D7" s="6"/>
      <c r="E7" s="6"/>
      <c r="F7" s="6">
        <v>5427</v>
      </c>
      <c r="G7" s="6">
        <v>359</v>
      </c>
      <c r="H7" s="6"/>
    </row>
    <row r="8" spans="1:8">
      <c r="A8" s="4" t="s">
        <v>8</v>
      </c>
      <c r="B8" s="6">
        <v>1061</v>
      </c>
      <c r="C8" s="6"/>
      <c r="D8" s="6"/>
      <c r="E8" s="6"/>
      <c r="F8" s="6">
        <v>882</v>
      </c>
      <c r="G8" s="6">
        <v>179</v>
      </c>
    </row>
    <row r="9" spans="1:8">
      <c r="A9" s="4" t="s">
        <v>9</v>
      </c>
      <c r="B9" s="6">
        <v>4953</v>
      </c>
      <c r="C9" s="6">
        <v>1</v>
      </c>
      <c r="D9" s="6"/>
      <c r="E9" s="6"/>
      <c r="F9" s="6">
        <v>4360</v>
      </c>
      <c r="G9" s="6">
        <v>592</v>
      </c>
    </row>
    <row r="10" spans="1:8">
      <c r="A10" s="5" t="s">
        <v>11</v>
      </c>
      <c r="B10" s="7">
        <f t="shared" ref="B10:G10" si="0">SUM(B5:B9)</f>
        <v>19355</v>
      </c>
      <c r="C10" s="7">
        <f t="shared" si="0"/>
        <v>1264</v>
      </c>
      <c r="D10" s="7">
        <f t="shared" si="0"/>
        <v>0</v>
      </c>
      <c r="E10" s="7">
        <f t="shared" si="0"/>
        <v>4219</v>
      </c>
      <c r="F10" s="7">
        <f t="shared" si="0"/>
        <v>10847</v>
      </c>
      <c r="G10" s="7">
        <f t="shared" si="0"/>
        <v>3025</v>
      </c>
    </row>
    <row r="11" spans="1:8">
      <c r="A11" s="3" t="s">
        <v>26</v>
      </c>
      <c r="B11" s="12"/>
      <c r="C11" s="12"/>
      <c r="D11" s="12"/>
      <c r="E11" s="12"/>
      <c r="F11" s="12"/>
      <c r="G11" s="12"/>
    </row>
    <row r="12" spans="1:8">
      <c r="A12" s="15" t="s">
        <v>27</v>
      </c>
      <c r="B12" s="14">
        <v>4000</v>
      </c>
      <c r="C12" s="14">
        <v>4000</v>
      </c>
      <c r="D12" s="14"/>
      <c r="E12" s="12"/>
      <c r="F12" s="12"/>
      <c r="G12" s="12"/>
    </row>
    <row r="13" spans="1:8">
      <c r="A13" s="5" t="s">
        <v>28</v>
      </c>
      <c r="B13" s="7">
        <f>+B12</f>
        <v>4000</v>
      </c>
      <c r="C13" s="7">
        <f t="shared" ref="C13:G13" si="1">+C12</f>
        <v>4000</v>
      </c>
      <c r="D13" s="7">
        <f t="shared" si="1"/>
        <v>0</v>
      </c>
      <c r="E13" s="7">
        <f t="shared" si="1"/>
        <v>0</v>
      </c>
      <c r="F13" s="7">
        <f t="shared" si="1"/>
        <v>0</v>
      </c>
      <c r="G13" s="7">
        <f t="shared" si="1"/>
        <v>0</v>
      </c>
    </row>
    <row r="14" spans="1:8">
      <c r="A14" s="3" t="s">
        <v>2</v>
      </c>
      <c r="B14" s="2"/>
    </row>
    <row r="15" spans="1:8">
      <c r="A15" s="3" t="s">
        <v>15</v>
      </c>
      <c r="B15" s="2"/>
    </row>
    <row r="16" spans="1:8">
      <c r="A16" s="3" t="s">
        <v>0</v>
      </c>
      <c r="B16" s="2"/>
    </row>
    <row r="17" spans="1:7">
      <c r="A17" s="4" t="s">
        <v>37</v>
      </c>
      <c r="B17" s="6">
        <v>274749</v>
      </c>
      <c r="C17" s="6">
        <v>174426</v>
      </c>
      <c r="D17" s="6"/>
      <c r="E17" s="6">
        <v>69689</v>
      </c>
      <c r="F17" s="6">
        <v>5961</v>
      </c>
      <c r="G17" s="6">
        <v>24673</v>
      </c>
    </row>
    <row r="18" spans="1:7">
      <c r="A18" s="4" t="s">
        <v>38</v>
      </c>
      <c r="B18" s="6">
        <v>10566</v>
      </c>
      <c r="C18" s="6">
        <v>10532</v>
      </c>
      <c r="D18" s="6"/>
      <c r="E18" s="6">
        <v>0</v>
      </c>
      <c r="F18" s="6">
        <v>34</v>
      </c>
      <c r="G18" s="6">
        <v>0</v>
      </c>
    </row>
    <row r="19" spans="1:7">
      <c r="A19" s="4" t="s">
        <v>39</v>
      </c>
      <c r="B19" s="6">
        <v>644018</v>
      </c>
      <c r="C19" s="6">
        <v>230273</v>
      </c>
      <c r="D19" s="6">
        <v>52550</v>
      </c>
      <c r="E19" s="6">
        <v>208503</v>
      </c>
      <c r="F19" s="6">
        <v>79542</v>
      </c>
      <c r="G19" s="6">
        <v>73150</v>
      </c>
    </row>
    <row r="20" spans="1:7">
      <c r="A20" s="4" t="s">
        <v>40</v>
      </c>
      <c r="B20" s="6">
        <v>17200</v>
      </c>
      <c r="C20" s="6">
        <v>1230</v>
      </c>
      <c r="D20" s="6"/>
      <c r="E20" s="6">
        <v>549</v>
      </c>
      <c r="F20" s="6">
        <v>12350</v>
      </c>
      <c r="G20" s="6">
        <v>3071</v>
      </c>
    </row>
    <row r="21" spans="1:7">
      <c r="A21" s="5" t="s">
        <v>22</v>
      </c>
      <c r="B21" s="7">
        <f>SUM(B16:B20)</f>
        <v>946533</v>
      </c>
      <c r="C21" s="7">
        <f t="shared" ref="C21:G21" si="2">SUM(C16:C20)</f>
        <v>416461</v>
      </c>
      <c r="D21" s="7">
        <f t="shared" si="2"/>
        <v>52550</v>
      </c>
      <c r="E21" s="7">
        <f t="shared" si="2"/>
        <v>278741</v>
      </c>
      <c r="F21" s="7">
        <f t="shared" si="2"/>
        <v>97887</v>
      </c>
      <c r="G21" s="7">
        <f t="shared" si="2"/>
        <v>100894</v>
      </c>
    </row>
    <row r="22" spans="1:7">
      <c r="A22" s="3"/>
      <c r="B22" s="12"/>
      <c r="C22" s="12"/>
      <c r="D22" s="12"/>
      <c r="E22" s="12"/>
      <c r="F22" s="12"/>
      <c r="G22" s="12"/>
    </row>
    <row r="23" spans="1:7">
      <c r="A23" s="3" t="s">
        <v>30</v>
      </c>
      <c r="B23" s="12"/>
      <c r="C23" s="12"/>
      <c r="D23" s="12"/>
      <c r="E23" s="12"/>
      <c r="F23" s="12"/>
      <c r="G23" s="12"/>
    </row>
    <row r="24" spans="1:7">
      <c r="A24" s="4" t="s">
        <v>31</v>
      </c>
      <c r="B24" s="14">
        <v>10</v>
      </c>
      <c r="C24" s="14"/>
      <c r="D24" s="14"/>
      <c r="E24" s="12"/>
      <c r="F24" s="12">
        <v>10</v>
      </c>
      <c r="G24" s="12"/>
    </row>
    <row r="25" spans="1:7">
      <c r="A25" s="3" t="s">
        <v>32</v>
      </c>
      <c r="B25" s="7">
        <f>+B24</f>
        <v>10</v>
      </c>
      <c r="C25" s="7">
        <f t="shared" ref="C25:G25" si="3">+C24</f>
        <v>0</v>
      </c>
      <c r="D25" s="7">
        <f t="shared" si="3"/>
        <v>0</v>
      </c>
      <c r="E25" s="7">
        <f t="shared" si="3"/>
        <v>0</v>
      </c>
      <c r="F25" s="7">
        <f t="shared" si="3"/>
        <v>10</v>
      </c>
      <c r="G25" s="7">
        <f t="shared" si="3"/>
        <v>0</v>
      </c>
    </row>
    <row r="26" spans="1:7">
      <c r="A26" s="3"/>
      <c r="B26" s="12"/>
      <c r="C26" s="12"/>
      <c r="D26" s="12"/>
      <c r="E26" s="12"/>
      <c r="F26" s="12"/>
      <c r="G26" s="12"/>
    </row>
    <row r="27" spans="1:7">
      <c r="A27" s="11" t="s">
        <v>26</v>
      </c>
    </row>
    <row r="28" spans="1:7">
      <c r="A28" s="4" t="s">
        <v>24</v>
      </c>
      <c r="B28" s="6">
        <v>3280</v>
      </c>
      <c r="C28" s="6">
        <v>3280</v>
      </c>
      <c r="D28" s="6"/>
      <c r="E28" s="6"/>
      <c r="F28" s="6"/>
      <c r="G28" s="6"/>
    </row>
    <row r="29" spans="1:7">
      <c r="A29" s="11" t="s">
        <v>28</v>
      </c>
      <c r="B29" s="13">
        <f>+B28</f>
        <v>3280</v>
      </c>
      <c r="C29" s="13">
        <f t="shared" ref="C29:G29" si="4">+C28</f>
        <v>3280</v>
      </c>
      <c r="D29" s="13">
        <f t="shared" ref="D29" si="5">+D28</f>
        <v>0</v>
      </c>
      <c r="E29" s="13">
        <f t="shared" si="4"/>
        <v>0</v>
      </c>
      <c r="F29" s="13">
        <f t="shared" si="4"/>
        <v>0</v>
      </c>
      <c r="G29" s="13">
        <f t="shared" si="4"/>
        <v>0</v>
      </c>
    </row>
    <row r="30" spans="1:7">
      <c r="A30" s="3" t="s">
        <v>33</v>
      </c>
      <c r="B30" s="13">
        <f>+B29+B25</f>
        <v>3290</v>
      </c>
      <c r="C30" s="13">
        <f t="shared" ref="C30:G30" si="6">+C29+C25</f>
        <v>3280</v>
      </c>
      <c r="D30" s="13">
        <f t="shared" ref="D30" si="7">+D29+D25</f>
        <v>0</v>
      </c>
      <c r="E30" s="13">
        <f t="shared" si="6"/>
        <v>0</v>
      </c>
      <c r="F30" s="13">
        <f t="shared" si="6"/>
        <v>10</v>
      </c>
      <c r="G30" s="13">
        <f t="shared" si="6"/>
        <v>0</v>
      </c>
    </row>
    <row r="31" spans="1:7">
      <c r="A31" s="11" t="s">
        <v>25</v>
      </c>
      <c r="B31" s="13">
        <f>+B30+B21+B13+B10</f>
        <v>973178</v>
      </c>
      <c r="C31" s="13">
        <f t="shared" ref="C31:G31" si="8">+C30+C21+C13+C10</f>
        <v>425005</v>
      </c>
      <c r="D31" s="13">
        <f t="shared" ref="D31" si="9">+D30+D21+D13+D10</f>
        <v>52550</v>
      </c>
      <c r="E31" s="13">
        <f t="shared" si="8"/>
        <v>282960</v>
      </c>
      <c r="F31" s="13">
        <f t="shared" si="8"/>
        <v>108744</v>
      </c>
      <c r="G31" s="13">
        <f t="shared" si="8"/>
        <v>103919</v>
      </c>
    </row>
    <row r="32" spans="1:7" ht="15" customHeight="1"/>
    <row r="33" spans="1:11" ht="15" customHeight="1">
      <c r="A33" s="18" t="s">
        <v>63</v>
      </c>
    </row>
    <row r="34" spans="1:11" ht="15" customHeight="1">
      <c r="A34" t="s">
        <v>72</v>
      </c>
      <c r="B34" s="1">
        <v>3999.9989999999998</v>
      </c>
    </row>
    <row r="35" spans="1:11" ht="15" customHeight="1">
      <c r="A35" t="s">
        <v>15</v>
      </c>
      <c r="B35" s="1">
        <v>302560.46112999989</v>
      </c>
    </row>
    <row r="36" spans="1:11" ht="15" customHeight="1">
      <c r="A36" t="s">
        <v>24</v>
      </c>
      <c r="B36" s="1">
        <v>3430.1055000000001</v>
      </c>
    </row>
    <row r="37" spans="1:11" s="1" customFormat="1" ht="15" customHeight="1" thickBot="1">
      <c r="A37"/>
      <c r="B37" s="21">
        <f>SUM(B34:B36)</f>
        <v>309990.56562999991</v>
      </c>
      <c r="H37"/>
      <c r="I37"/>
      <c r="J37"/>
      <c r="K37"/>
    </row>
    <row r="38" spans="1:11" ht="15" customHeight="1" thickTop="1"/>
    <row r="39" spans="1:11" ht="15" customHeight="1"/>
    <row r="40" spans="1:11" ht="15" customHeight="1"/>
    <row r="41" spans="1:11" ht="15" customHeight="1"/>
    <row r="42" spans="1:11" ht="15" customHeight="1"/>
    <row r="43" spans="1:11" ht="15" customHeight="1"/>
    <row r="44" spans="1:11" ht="15" customHeight="1"/>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50E68-8A43-4900-AC08-2C15EF4134DF}">
  <sheetPr>
    <tabColor theme="1"/>
  </sheetPr>
  <dimension ref="A1:G37"/>
  <sheetViews>
    <sheetView workbookViewId="0">
      <selection activeCell="D3" sqref="D3"/>
    </sheetView>
    <sheetView tabSelected="1" topLeftCell="A3" workbookViewId="1">
      <selection activeCell="H33" sqref="H33"/>
    </sheetView>
  </sheetViews>
  <sheetFormatPr defaultRowHeight="14.4"/>
  <cols>
    <col min="1" max="1" width="83.109375" bestFit="1" customWidth="1"/>
    <col min="2" max="2" width="11.44140625" bestFit="1" customWidth="1"/>
    <col min="3" max="3" width="12" style="1" bestFit="1" customWidth="1"/>
    <col min="4" max="4" width="12" style="1" customWidth="1"/>
    <col min="5" max="5" width="11.33203125" style="1" customWidth="1"/>
    <col min="6" max="6" width="8.88671875" style="1"/>
    <col min="7" max="7" width="14.44140625" style="1" customWidth="1"/>
  </cols>
  <sheetData>
    <row r="1" spans="1:7" ht="18">
      <c r="A1" s="18" t="s">
        <v>51</v>
      </c>
    </row>
    <row r="3" spans="1:7" ht="144">
      <c r="A3" s="3" t="s">
        <v>1</v>
      </c>
      <c r="B3" s="8" t="s">
        <v>23</v>
      </c>
      <c r="C3" s="9" t="s">
        <v>19</v>
      </c>
      <c r="D3" s="9" t="s">
        <v>67</v>
      </c>
      <c r="E3" s="9" t="s">
        <v>4</v>
      </c>
      <c r="F3" s="9" t="s">
        <v>20</v>
      </c>
      <c r="G3" s="9" t="s">
        <v>21</v>
      </c>
    </row>
    <row r="4" spans="1:7">
      <c r="A4" s="3" t="s">
        <v>0</v>
      </c>
      <c r="B4" s="2"/>
    </row>
    <row r="5" spans="1:7">
      <c r="A5" s="20" t="s">
        <v>6</v>
      </c>
      <c r="B5" s="6">
        <v>7153</v>
      </c>
      <c r="C5" s="6">
        <v>358</v>
      </c>
      <c r="D5" s="6"/>
      <c r="E5" s="6">
        <v>4069</v>
      </c>
      <c r="F5" s="6">
        <v>391</v>
      </c>
      <c r="G5" s="6">
        <v>2335</v>
      </c>
    </row>
    <row r="6" spans="1:7">
      <c r="A6" s="20" t="s">
        <v>7</v>
      </c>
      <c r="B6" s="6">
        <v>2834</v>
      </c>
      <c r="C6" s="6"/>
      <c r="D6" s="6"/>
      <c r="E6" s="6"/>
      <c r="F6" s="6">
        <v>2434</v>
      </c>
      <c r="G6" s="6">
        <v>400</v>
      </c>
    </row>
    <row r="7" spans="1:7">
      <c r="A7" s="20" t="s">
        <v>8</v>
      </c>
      <c r="B7" s="6">
        <v>1066</v>
      </c>
      <c r="C7" s="6"/>
      <c r="D7" s="6"/>
      <c r="E7" s="6"/>
      <c r="F7" s="6">
        <v>866</v>
      </c>
      <c r="G7" s="6">
        <v>200</v>
      </c>
    </row>
    <row r="8" spans="1:7">
      <c r="A8" s="20" t="s">
        <v>9</v>
      </c>
      <c r="B8" s="6">
        <v>3943</v>
      </c>
      <c r="C8" s="6"/>
      <c r="D8" s="6"/>
      <c r="E8" s="6"/>
      <c r="F8" s="6">
        <v>3283</v>
      </c>
      <c r="G8" s="6">
        <v>660</v>
      </c>
    </row>
    <row r="9" spans="1:7">
      <c r="A9" s="20" t="s">
        <v>10</v>
      </c>
      <c r="B9" s="6">
        <v>323</v>
      </c>
      <c r="C9" s="6">
        <v>158</v>
      </c>
      <c r="D9" s="6"/>
      <c r="E9" s="6">
        <v>165</v>
      </c>
      <c r="F9" s="6">
        <v>0</v>
      </c>
      <c r="G9" s="6">
        <v>0</v>
      </c>
    </row>
    <row r="10" spans="1:7">
      <c r="A10" s="5" t="s">
        <v>11</v>
      </c>
      <c r="B10" s="7">
        <f t="shared" ref="B10:G10" si="0">SUM(B5:B9)</f>
        <v>15319</v>
      </c>
      <c r="C10" s="7">
        <f t="shared" si="0"/>
        <v>516</v>
      </c>
      <c r="D10" s="7">
        <f t="shared" si="0"/>
        <v>0</v>
      </c>
      <c r="E10" s="7">
        <f t="shared" si="0"/>
        <v>4234</v>
      </c>
      <c r="F10" s="7">
        <f t="shared" si="0"/>
        <v>6974</v>
      </c>
      <c r="G10" s="7">
        <f t="shared" si="0"/>
        <v>3595</v>
      </c>
    </row>
    <row r="11" spans="1:7">
      <c r="A11" s="3" t="s">
        <v>12</v>
      </c>
      <c r="B11" s="2"/>
    </row>
    <row r="12" spans="1:7">
      <c r="A12" s="19" t="s">
        <v>13</v>
      </c>
      <c r="B12" s="6">
        <v>23629</v>
      </c>
      <c r="C12" s="6">
        <v>5335</v>
      </c>
      <c r="D12" s="6"/>
      <c r="E12" s="6">
        <v>2416</v>
      </c>
      <c r="F12" s="6">
        <v>12880</v>
      </c>
      <c r="G12" s="6">
        <v>2998</v>
      </c>
    </row>
    <row r="13" spans="1:7">
      <c r="A13" s="5" t="s">
        <v>14</v>
      </c>
      <c r="B13" s="7">
        <f>+B12</f>
        <v>23629</v>
      </c>
      <c r="C13" s="7">
        <f t="shared" ref="C13:G13" si="1">+C12</f>
        <v>5335</v>
      </c>
      <c r="D13" s="7">
        <f t="shared" si="1"/>
        <v>0</v>
      </c>
      <c r="E13" s="7">
        <f t="shared" si="1"/>
        <v>2416</v>
      </c>
      <c r="F13" s="7">
        <f t="shared" si="1"/>
        <v>12880</v>
      </c>
      <c r="G13" s="7">
        <f t="shared" si="1"/>
        <v>2998</v>
      </c>
    </row>
    <row r="14" spans="1:7">
      <c r="A14" s="3" t="s">
        <v>26</v>
      </c>
      <c r="B14" s="12"/>
      <c r="C14" s="12"/>
      <c r="D14" s="12"/>
      <c r="E14" s="12"/>
      <c r="F14" s="12"/>
      <c r="G14" s="12"/>
    </row>
    <row r="15" spans="1:7">
      <c r="A15" s="4" t="s">
        <v>27</v>
      </c>
      <c r="B15" s="14">
        <v>2400</v>
      </c>
      <c r="C15" s="14">
        <v>2400</v>
      </c>
      <c r="D15" s="14"/>
      <c r="E15" s="12"/>
      <c r="F15" s="12"/>
      <c r="G15" s="12"/>
    </row>
    <row r="16" spans="1:7">
      <c r="A16" s="3" t="s">
        <v>28</v>
      </c>
      <c r="B16" s="7">
        <f>+B15</f>
        <v>2400</v>
      </c>
      <c r="C16" s="7">
        <f t="shared" ref="C16:G16" si="2">+C15</f>
        <v>2400</v>
      </c>
      <c r="D16" s="7">
        <f t="shared" si="2"/>
        <v>0</v>
      </c>
      <c r="E16" s="7">
        <f t="shared" si="2"/>
        <v>0</v>
      </c>
      <c r="F16" s="7">
        <f t="shared" si="2"/>
        <v>0</v>
      </c>
      <c r="G16" s="7">
        <f t="shared" si="2"/>
        <v>0</v>
      </c>
    </row>
    <row r="17" spans="1:7">
      <c r="A17" s="3" t="s">
        <v>2</v>
      </c>
      <c r="B17" s="2"/>
    </row>
    <row r="18" spans="1:7">
      <c r="A18" s="3" t="s">
        <v>15</v>
      </c>
      <c r="B18" s="2"/>
    </row>
    <row r="19" spans="1:7">
      <c r="A19" s="3" t="s">
        <v>0</v>
      </c>
      <c r="B19" s="2"/>
    </row>
    <row r="20" spans="1:7">
      <c r="A20" s="4" t="s">
        <v>37</v>
      </c>
      <c r="B20" s="6">
        <v>255501</v>
      </c>
      <c r="C20" s="6">
        <v>164152</v>
      </c>
      <c r="D20" s="6"/>
      <c r="E20" s="6">
        <v>56100</v>
      </c>
      <c r="F20" s="6">
        <v>8545</v>
      </c>
      <c r="G20" s="6">
        <v>26704</v>
      </c>
    </row>
    <row r="21" spans="1:7">
      <c r="A21" s="4" t="s">
        <v>38</v>
      </c>
      <c r="B21" s="6">
        <v>11909</v>
      </c>
      <c r="C21" s="6">
        <v>11909</v>
      </c>
      <c r="D21" s="6"/>
      <c r="E21" s="6">
        <v>0</v>
      </c>
      <c r="F21" s="6">
        <v>0</v>
      </c>
      <c r="G21" s="6">
        <v>0</v>
      </c>
    </row>
    <row r="22" spans="1:7">
      <c r="A22" s="4" t="s">
        <v>39</v>
      </c>
      <c r="B22" s="6">
        <v>530511</v>
      </c>
      <c r="C22" s="6">
        <v>181825</v>
      </c>
      <c r="D22" s="6">
        <v>43537</v>
      </c>
      <c r="E22" s="6">
        <v>181570</v>
      </c>
      <c r="F22" s="6">
        <v>46381</v>
      </c>
      <c r="G22" s="6">
        <v>77198</v>
      </c>
    </row>
    <row r="23" spans="1:7">
      <c r="A23" s="4" t="s">
        <v>40</v>
      </c>
      <c r="B23" s="6">
        <v>18701</v>
      </c>
      <c r="C23" s="6">
        <v>1516</v>
      </c>
      <c r="D23" s="6"/>
      <c r="E23" s="6">
        <v>873</v>
      </c>
      <c r="F23" s="6">
        <v>12879</v>
      </c>
      <c r="G23" s="6">
        <v>3433</v>
      </c>
    </row>
    <row r="24" spans="1:7">
      <c r="A24" s="5" t="s">
        <v>22</v>
      </c>
      <c r="B24" s="7">
        <f>SUM(B19:B23)</f>
        <v>816622</v>
      </c>
      <c r="C24" s="7">
        <f t="shared" ref="C24:G24" si="3">SUM(C19:C23)</f>
        <v>359402</v>
      </c>
      <c r="D24" s="7">
        <f t="shared" ref="D24" si="4">SUM(D19:D23)</f>
        <v>43537</v>
      </c>
      <c r="E24" s="7">
        <f t="shared" si="3"/>
        <v>238543</v>
      </c>
      <c r="F24" s="7">
        <f t="shared" si="3"/>
        <v>67805</v>
      </c>
      <c r="G24" s="7">
        <f t="shared" si="3"/>
        <v>107335</v>
      </c>
    </row>
    <row r="25" spans="1:7">
      <c r="A25" s="5" t="s">
        <v>16</v>
      </c>
      <c r="B25" s="7">
        <f t="shared" ref="B25:G25" si="5">+B24+B13+B10</f>
        <v>855570</v>
      </c>
      <c r="C25" s="7">
        <f t="shared" si="5"/>
        <v>365253</v>
      </c>
      <c r="D25" s="7">
        <f t="shared" si="5"/>
        <v>43537</v>
      </c>
      <c r="E25" s="7">
        <f t="shared" si="5"/>
        <v>245193</v>
      </c>
      <c r="F25" s="7">
        <f t="shared" si="5"/>
        <v>87659</v>
      </c>
      <c r="G25" s="7">
        <f t="shared" si="5"/>
        <v>113928</v>
      </c>
    </row>
    <row r="26" spans="1:7">
      <c r="A26" s="3"/>
      <c r="B26" s="12"/>
      <c r="C26" s="12"/>
      <c r="D26" s="12"/>
      <c r="E26" s="12"/>
      <c r="F26" s="12"/>
      <c r="G26" s="12"/>
    </row>
    <row r="27" spans="1:7">
      <c r="A27" s="11" t="s">
        <v>26</v>
      </c>
    </row>
    <row r="28" spans="1:7">
      <c r="A28" s="4" t="s">
        <v>24</v>
      </c>
      <c r="B28" s="6">
        <v>429</v>
      </c>
      <c r="C28" s="6">
        <v>429</v>
      </c>
      <c r="D28" s="6"/>
      <c r="E28" s="6"/>
      <c r="F28" s="6"/>
      <c r="G28" s="6"/>
    </row>
    <row r="29" spans="1:7">
      <c r="A29" s="11" t="s">
        <v>28</v>
      </c>
      <c r="B29" s="13">
        <f>+B28</f>
        <v>429</v>
      </c>
      <c r="C29" s="13">
        <f t="shared" ref="C29:G29" si="6">+C28</f>
        <v>429</v>
      </c>
      <c r="D29" s="13">
        <f t="shared" ref="D29" si="7">+D28</f>
        <v>0</v>
      </c>
      <c r="E29" s="13">
        <f t="shared" si="6"/>
        <v>0</v>
      </c>
      <c r="F29" s="13">
        <f t="shared" si="6"/>
        <v>0</v>
      </c>
      <c r="G29" s="13">
        <f t="shared" si="6"/>
        <v>0</v>
      </c>
    </row>
    <row r="30" spans="1:7">
      <c r="A30" s="11" t="s">
        <v>25</v>
      </c>
      <c r="B30" s="13">
        <f>+B25+B29+B16</f>
        <v>858399</v>
      </c>
      <c r="C30" s="13">
        <f t="shared" ref="C30:G30" si="8">+C25+C29+C16</f>
        <v>368082</v>
      </c>
      <c r="D30" s="13">
        <f t="shared" ref="D30" si="9">+D25+D29+D16</f>
        <v>43537</v>
      </c>
      <c r="E30" s="13">
        <f t="shared" si="8"/>
        <v>245193</v>
      </c>
      <c r="F30" s="13">
        <f t="shared" si="8"/>
        <v>87659</v>
      </c>
      <c r="G30" s="13">
        <f t="shared" si="8"/>
        <v>113928</v>
      </c>
    </row>
    <row r="32" spans="1:7" ht="18">
      <c r="A32" s="18" t="s">
        <v>63</v>
      </c>
    </row>
    <row r="33" spans="1:2">
      <c r="A33" t="s">
        <v>72</v>
      </c>
      <c r="B33" s="6">
        <v>2400</v>
      </c>
    </row>
    <row r="34" spans="1:2">
      <c r="A34" t="s">
        <v>10</v>
      </c>
      <c r="B34" s="6">
        <v>323.00000000000006</v>
      </c>
    </row>
    <row r="35" spans="1:2">
      <c r="A35" t="s">
        <v>15</v>
      </c>
      <c r="B35" s="6">
        <v>268978.40600999992</v>
      </c>
    </row>
    <row r="36" spans="1:2">
      <c r="A36" t="s">
        <v>24</v>
      </c>
      <c r="B36" s="6">
        <v>273</v>
      </c>
    </row>
    <row r="37" spans="1:2">
      <c r="A37" s="3" t="s">
        <v>29</v>
      </c>
      <c r="B37" s="13">
        <f>SUM(B33:B36)</f>
        <v>271974.40600999992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7EE65-3D51-4201-95B3-EC603FFEB644}">
  <dimension ref="A1"/>
  <sheetViews>
    <sheetView workbookViewId="0"/>
    <sheetView workbookViewId="1"/>
  </sheetViews>
  <sheetFormatPr defaultRowHeight="14.4"/>
  <sheetData/>
  <pageMargins left="0.7" right="0.7" top="0.75" bottom="0.75" header="0.3" footer="0.3"/>
  <customProperties>
    <customPr name="CafeStyleVersion" r:id="rId1"/>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Statements regarding the data</vt:lpstr>
      <vt:lpstr>2024</vt:lpstr>
      <vt:lpstr>2023</vt:lpstr>
      <vt:lpstr>2022</vt:lpstr>
      <vt:lpstr>2021</vt:lpstr>
      <vt:lpstr>2020</vt:lpstr>
      <vt:lpstr>2019</vt:lpstr>
      <vt:lpstr>2018</vt:lpstr>
    </vt:vector>
  </TitlesOfParts>
  <Company>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 Power</dc:creator>
  <cp:lastModifiedBy>Matt Power</cp:lastModifiedBy>
  <dcterms:created xsi:type="dcterms:W3CDTF">2025-09-11T20:12:31Z</dcterms:created>
  <dcterms:modified xsi:type="dcterms:W3CDTF">2025-10-10T02:42:19Z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766f82b-fa89-4ae5-ad9e-a4d065459142_Enabled">
    <vt:lpwstr>true</vt:lpwstr>
  </property>
  <property fmtid="{D5CDD505-2E9C-101B-9397-08002B2CF9AE}" pid="3" name="MSIP_Label_b766f82b-fa89-4ae5-ad9e-a4d065459142_SetDate">
    <vt:lpwstr>2025-09-12T01:52:45Z</vt:lpwstr>
  </property>
  <property fmtid="{D5CDD505-2E9C-101B-9397-08002B2CF9AE}" pid="4" name="MSIP_Label_b766f82b-fa89-4ae5-ad9e-a4d065459142_Method">
    <vt:lpwstr>Standard</vt:lpwstr>
  </property>
  <property fmtid="{D5CDD505-2E9C-101B-9397-08002B2CF9AE}" pid="5" name="MSIP_Label_b766f82b-fa89-4ae5-ad9e-a4d065459142_Name">
    <vt:lpwstr>In-Confidence</vt:lpwstr>
  </property>
  <property fmtid="{D5CDD505-2E9C-101B-9397-08002B2CF9AE}" pid="6" name="MSIP_Label_b766f82b-fa89-4ae5-ad9e-a4d065459142_SiteId">
    <vt:lpwstr>5c908180-a006-403f-b9be-8829934f08dd</vt:lpwstr>
  </property>
  <property fmtid="{D5CDD505-2E9C-101B-9397-08002B2CF9AE}" pid="7" name="MSIP_Label_b766f82b-fa89-4ae5-ad9e-a4d065459142_ActionId">
    <vt:lpwstr>33a7aca6-a2cf-4212-86f2-31143cee20b8</vt:lpwstr>
  </property>
  <property fmtid="{D5CDD505-2E9C-101B-9397-08002B2CF9AE}" pid="8" name="MSIP_Label_b766f82b-fa89-4ae5-ad9e-a4d065459142_ContentBits">
    <vt:lpwstr>1</vt:lpwstr>
  </property>
  <property fmtid="{D5CDD505-2E9C-101B-9397-08002B2CF9AE}" pid="9" name="MSIP_Label_b766f82b-fa89-4ae5-ad9e-a4d065459142_Tag">
    <vt:lpwstr>10, 3, 0, 1</vt:lpwstr>
  </property>
</Properties>
</file>