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38" windowWidth="28410" windowHeight="1227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9" i="1" s="1"/>
  <c r="E16" i="1"/>
  <c r="E19" i="1" s="1"/>
  <c r="D16" i="1"/>
  <c r="C16" i="1"/>
  <c r="B16" i="1"/>
  <c r="F17" i="1"/>
  <c r="E17" i="1"/>
  <c r="D17" i="1"/>
  <c r="D19" i="1" s="1"/>
  <c r="C17" i="1"/>
  <c r="B17" i="1"/>
  <c r="F18" i="1"/>
  <c r="E18" i="1"/>
  <c r="D18" i="1"/>
  <c r="C18" i="1"/>
  <c r="B18" i="1"/>
  <c r="C19" i="1"/>
  <c r="B19" i="1"/>
  <c r="G18" i="1"/>
  <c r="G17" i="1"/>
  <c r="G15" i="1"/>
  <c r="G14" i="1"/>
  <c r="G5" i="1"/>
  <c r="G6" i="1"/>
  <c r="G7" i="1"/>
  <c r="G8" i="1"/>
  <c r="G4" i="1"/>
  <c r="C9" i="1"/>
  <c r="D9" i="1"/>
  <c r="E9" i="1"/>
  <c r="F9" i="1"/>
  <c r="B9" i="1"/>
  <c r="G16" i="1" l="1"/>
</calcChain>
</file>

<file path=xl/sharedStrings.xml><?xml version="1.0" encoding="utf-8"?>
<sst xmlns="http://schemas.openxmlformats.org/spreadsheetml/2006/main" count="16" uniqueCount="8">
  <si>
    <t>Coromandel</t>
  </si>
  <si>
    <t>Mercury Bay</t>
  </si>
  <si>
    <t>Tairua/Pauanui</t>
  </si>
  <si>
    <t>Thames</t>
  </si>
  <si>
    <t>Whangamata</t>
  </si>
  <si>
    <t>Total</t>
  </si>
  <si>
    <t>New Dwellings</t>
  </si>
  <si>
    <t>Alterations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</si>
</sst>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1">
    <cellStyle name="Normal" xfId="0" builtinId="0"/>
    <cellStyle name="Normal 10" xfId="1"/>
    <cellStyle name="Normal 2" xfId="2"/>
    <cellStyle name="Normal 2 2" xfId="3"/>
    <cellStyle name="Normal 2 2 2" xfId="8"/>
    <cellStyle name="Normal 2 3" xfId="7"/>
    <cellStyle name="Normal 2 4" xfId="9"/>
    <cellStyle name="Normal 3" xfId="4"/>
    <cellStyle name="Normal 3 2" xfId="5"/>
    <cellStyle name="Normal 3 3" xfId="10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10" zoomScaleNormal="110" workbookViewId="0">
      <selection activeCell="F17" sqref="F17"/>
    </sheetView>
  </sheetViews>
  <sheetFormatPr defaultRowHeight="14.25" x14ac:dyDescent="0.45"/>
  <sheetData>
    <row r="1" spans="1:7" ht="22.15" customHeight="1" x14ac:dyDescent="0.45">
      <c r="A1" s="8" t="s">
        <v>6</v>
      </c>
      <c r="B1" s="8"/>
      <c r="C1" s="8"/>
      <c r="D1" s="8"/>
      <c r="E1" s="8"/>
      <c r="F1" s="8"/>
      <c r="G1" s="8"/>
    </row>
    <row r="2" spans="1:7" s="1" customFormat="1" ht="8.25" customHeight="1" x14ac:dyDescent="0.45">
      <c r="A2" s="7"/>
      <c r="B2" s="7"/>
      <c r="C2" s="7"/>
      <c r="D2" s="7"/>
      <c r="E2" s="7"/>
      <c r="F2" s="7"/>
      <c r="G2" s="7"/>
    </row>
    <row r="3" spans="1:7" ht="69.400000000000006" customHeight="1" x14ac:dyDescent="0.45">
      <c r="A3" s="4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x14ac:dyDescent="0.45">
      <c r="A4" s="5">
        <v>2016</v>
      </c>
      <c r="B4" s="2">
        <v>30</v>
      </c>
      <c r="C4" s="2">
        <v>137</v>
      </c>
      <c r="D4" s="2">
        <v>41</v>
      </c>
      <c r="E4" s="2">
        <v>31</v>
      </c>
      <c r="F4" s="2">
        <v>47</v>
      </c>
      <c r="G4" s="5">
        <f>SUM(B4:F4)</f>
        <v>286</v>
      </c>
    </row>
    <row r="5" spans="1:7" x14ac:dyDescent="0.45">
      <c r="A5" s="5">
        <v>2017</v>
      </c>
      <c r="B5" s="2">
        <v>34</v>
      </c>
      <c r="C5" s="2">
        <v>157</v>
      </c>
      <c r="D5" s="2">
        <v>51</v>
      </c>
      <c r="E5" s="2">
        <v>27</v>
      </c>
      <c r="F5" s="2">
        <v>40</v>
      </c>
      <c r="G5" s="5">
        <f t="shared" ref="G5:G8" si="0">SUM(B5:F5)</f>
        <v>309</v>
      </c>
    </row>
    <row r="6" spans="1:7" x14ac:dyDescent="0.45">
      <c r="A6" s="5">
        <v>2018</v>
      </c>
      <c r="B6" s="2">
        <v>19</v>
      </c>
      <c r="C6" s="2">
        <v>166</v>
      </c>
      <c r="D6" s="2">
        <v>40</v>
      </c>
      <c r="E6" s="2">
        <v>21</v>
      </c>
      <c r="F6" s="2">
        <v>38</v>
      </c>
      <c r="G6" s="5">
        <f t="shared" si="0"/>
        <v>284</v>
      </c>
    </row>
    <row r="7" spans="1:7" x14ac:dyDescent="0.45">
      <c r="A7" s="5">
        <v>2019</v>
      </c>
      <c r="B7" s="2">
        <v>18</v>
      </c>
      <c r="C7" s="2">
        <v>150</v>
      </c>
      <c r="D7" s="2">
        <v>47</v>
      </c>
      <c r="E7" s="2">
        <v>19</v>
      </c>
      <c r="F7" s="2">
        <v>51</v>
      </c>
      <c r="G7" s="5">
        <f t="shared" si="0"/>
        <v>285</v>
      </c>
    </row>
    <row r="8" spans="1:7" x14ac:dyDescent="0.45">
      <c r="A8" s="5">
        <v>2020</v>
      </c>
      <c r="B8" s="2">
        <v>17</v>
      </c>
      <c r="C8" s="2">
        <v>139</v>
      </c>
      <c r="D8" s="2">
        <v>50</v>
      </c>
      <c r="E8" s="2">
        <v>17</v>
      </c>
      <c r="F8" s="2">
        <v>53</v>
      </c>
      <c r="G8" s="5">
        <f t="shared" si="0"/>
        <v>276</v>
      </c>
    </row>
    <row r="9" spans="1:7" ht="14.65" thickBot="1" x14ac:dyDescent="0.5">
      <c r="A9" s="2" t="s">
        <v>5</v>
      </c>
      <c r="B9" s="6">
        <f>SUM(B4:B8)</f>
        <v>118</v>
      </c>
      <c r="C9" s="6">
        <f t="shared" ref="C9:F9" si="1">SUM(C4:C8)</f>
        <v>749</v>
      </c>
      <c r="D9" s="6">
        <f t="shared" si="1"/>
        <v>229</v>
      </c>
      <c r="E9" s="6">
        <f t="shared" si="1"/>
        <v>115</v>
      </c>
      <c r="F9" s="6">
        <f t="shared" si="1"/>
        <v>229</v>
      </c>
      <c r="G9" s="4"/>
    </row>
    <row r="10" spans="1:7" ht="14.65" thickTop="1" x14ac:dyDescent="0.45"/>
    <row r="11" spans="1:7" x14ac:dyDescent="0.45">
      <c r="A11" s="8" t="s">
        <v>7</v>
      </c>
      <c r="B11" s="8"/>
      <c r="C11" s="8"/>
      <c r="D11" s="8"/>
      <c r="E11" s="8"/>
      <c r="F11" s="8"/>
      <c r="G11" s="8"/>
    </row>
    <row r="12" spans="1:7" ht="6.75" customHeight="1" x14ac:dyDescent="0.45"/>
    <row r="13" spans="1:7" ht="63.4" customHeight="1" x14ac:dyDescent="0.45">
      <c r="A13" s="4"/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</row>
    <row r="14" spans="1:7" x14ac:dyDescent="0.45">
      <c r="A14" s="5">
        <v>2016</v>
      </c>
      <c r="B14" s="2">
        <v>32</v>
      </c>
      <c r="C14" s="2">
        <v>154</v>
      </c>
      <c r="D14" s="2">
        <v>80</v>
      </c>
      <c r="E14" s="2">
        <v>84</v>
      </c>
      <c r="F14" s="2">
        <v>85</v>
      </c>
      <c r="G14" s="5">
        <f>SUM(B14:F14)</f>
        <v>435</v>
      </c>
    </row>
    <row r="15" spans="1:7" x14ac:dyDescent="0.45">
      <c r="A15" s="5">
        <v>2017</v>
      </c>
      <c r="B15" s="2">
        <v>27</v>
      </c>
      <c r="C15" s="2">
        <v>130</v>
      </c>
      <c r="D15" s="2">
        <v>63</v>
      </c>
      <c r="E15" s="2">
        <v>60</v>
      </c>
      <c r="F15" s="2">
        <v>72</v>
      </c>
      <c r="G15" s="5">
        <f t="shared" ref="G15:G18" si="2">SUM(B15:F15)</f>
        <v>352</v>
      </c>
    </row>
    <row r="16" spans="1:7" x14ac:dyDescent="0.45">
      <c r="A16" s="5">
        <v>2018</v>
      </c>
      <c r="B16" s="2">
        <f>50-B6</f>
        <v>31</v>
      </c>
      <c r="C16" s="2">
        <f>78+264-C6</f>
        <v>176</v>
      </c>
      <c r="D16" s="2">
        <f>41+66-D6</f>
        <v>67</v>
      </c>
      <c r="E16" s="2">
        <f>53+77-E6</f>
        <v>109</v>
      </c>
      <c r="F16" s="2">
        <f>46+107-F6</f>
        <v>115</v>
      </c>
      <c r="G16" s="5">
        <f t="shared" si="2"/>
        <v>498</v>
      </c>
    </row>
    <row r="17" spans="1:7" x14ac:dyDescent="0.45">
      <c r="A17" s="5">
        <v>2019</v>
      </c>
      <c r="B17" s="2">
        <f>62-B7</f>
        <v>44</v>
      </c>
      <c r="C17" s="2">
        <f>369-C7</f>
        <v>219</v>
      </c>
      <c r="D17" s="2">
        <f>152-D7</f>
        <v>105</v>
      </c>
      <c r="E17" s="2">
        <f>130-E7</f>
        <v>111</v>
      </c>
      <c r="F17" s="2">
        <f>166-F8</f>
        <v>113</v>
      </c>
      <c r="G17" s="5">
        <f t="shared" si="2"/>
        <v>592</v>
      </c>
    </row>
    <row r="18" spans="1:7" x14ac:dyDescent="0.45">
      <c r="A18" s="5">
        <v>2020</v>
      </c>
      <c r="B18" s="2">
        <f>70-B8</f>
        <v>53</v>
      </c>
      <c r="C18" s="2">
        <f>366-C8</f>
        <v>227</v>
      </c>
      <c r="D18" s="2">
        <f>142-D8</f>
        <v>92</v>
      </c>
      <c r="E18" s="2">
        <f>110-E8</f>
        <v>93</v>
      </c>
      <c r="F18" s="2">
        <f>150-F8</f>
        <v>97</v>
      </c>
      <c r="G18" s="5">
        <f t="shared" si="2"/>
        <v>562</v>
      </c>
    </row>
    <row r="19" spans="1:7" ht="14.65" thickBot="1" x14ac:dyDescent="0.5">
      <c r="A19" s="2" t="s">
        <v>5</v>
      </c>
      <c r="B19" s="6">
        <f>SUM(B14:B18)</f>
        <v>187</v>
      </c>
      <c r="C19" s="6">
        <f t="shared" ref="C19" si="3">SUM(C14:C18)</f>
        <v>906</v>
      </c>
      <c r="D19" s="6">
        <f t="shared" ref="D19" si="4">SUM(D14:D18)</f>
        <v>407</v>
      </c>
      <c r="E19" s="6">
        <f t="shared" ref="E19" si="5">SUM(E14:E18)</f>
        <v>457</v>
      </c>
      <c r="F19" s="6">
        <f t="shared" ref="F19" si="6">SUM(F14:F18)</f>
        <v>482</v>
      </c>
      <c r="G19" s="4"/>
    </row>
    <row r="20" spans="1:7" ht="14.65" thickTop="1" x14ac:dyDescent="0.45"/>
  </sheetData>
  <mergeCells count="2">
    <mergeCell ref="A1:G1"/>
    <mergeCell ref="A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Anderson</dc:creator>
  <cp:lastModifiedBy>Jennifer Anderson</cp:lastModifiedBy>
  <dcterms:created xsi:type="dcterms:W3CDTF">2021-04-11T22:49:43Z</dcterms:created>
  <dcterms:modified xsi:type="dcterms:W3CDTF">2021-04-12T00:43:04Z</dcterms:modified>
</cp:coreProperties>
</file>